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uponz.sharepoint.com/teams/ThreeWatersReformProgramme/Shared Documents/WS-01 Legislation/Commerce Commission Information Disclosure/"/>
    </mc:Choice>
  </mc:AlternateContent>
  <xr:revisionPtr revIDLastSave="34" documentId="8_{921CC1F3-FE55-46CB-A447-828436C1776A}" xr6:coauthVersionLast="47" xr6:coauthVersionMax="47" xr10:uidLastSave="{4CC0EBEB-7200-4F69-A04D-F1C3B2CB5587}"/>
  <bookViews>
    <workbookView xWindow="-28910" yWindow="-110" windowWidth="29020" windowHeight="15700" xr2:uid="{00000000-000D-0000-FFFF-FFFF00000000}"/>
  </bookViews>
  <sheets>
    <sheet name="Water Supply" sheetId="1" r:id="rId1"/>
    <sheet name="Wastewater" sheetId="3" r:id="rId2"/>
  </sheets>
  <definedNames>
    <definedName name="_xlnm._FilterDatabase" localSheetId="1" hidden="1">Wastewater!$A$3:$J$52</definedName>
    <definedName name="_xlnm._FilterDatabase" localSheetId="0" hidden="1">'Water Supply'!$A$3:$J$62</definedName>
    <definedName name="_xlnm.Print_Area" localSheetId="1">Wastewater!$A$1:$J$60</definedName>
    <definedName name="_xlnm.Print_Area" localSheetId="0">'Water Supply'!$A$1:$J$73</definedName>
    <definedName name="_xlnm.Print_Titles" localSheetId="1">Wastewater!$2:$3</definedName>
    <definedName name="_xlnm.Print_Titles" localSheetId="0">'Water Supply'!$2:$3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3" l="1"/>
  <c r="G45" i="3"/>
  <c r="G43" i="3"/>
  <c r="G42" i="3"/>
  <c r="G41" i="3"/>
  <c r="G40" i="3"/>
  <c r="G39" i="3"/>
  <c r="G57" i="1"/>
  <c r="G54" i="1"/>
  <c r="G53" i="1"/>
  <c r="G52" i="1"/>
  <c r="G51" i="1"/>
  <c r="G50" i="1"/>
  <c r="G4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<sst xmlns="http://schemas.openxmlformats.org/spreadsheetml/2006/main" count="1043" uniqueCount="207">
  <si>
    <t>Information about charges</t>
  </si>
  <si>
    <t>Category</t>
  </si>
  <si>
    <t>Name of the Charge</t>
  </si>
  <si>
    <t>Residential</t>
  </si>
  <si>
    <t>LOOKUPS</t>
  </si>
  <si>
    <t>CATEGORY</t>
  </si>
  <si>
    <t>Fixed</t>
  </si>
  <si>
    <t>Volumetric</t>
  </si>
  <si>
    <t>Contaminants</t>
  </si>
  <si>
    <t>Growth</t>
  </si>
  <si>
    <t>Mixed connection and growth</t>
  </si>
  <si>
    <t>Servicibility</t>
  </si>
  <si>
    <t>Other</t>
  </si>
  <si>
    <t>Column1</t>
  </si>
  <si>
    <t>Non-residential</t>
  </si>
  <si>
    <t>Combination</t>
  </si>
  <si>
    <t>Water Supply Service</t>
  </si>
  <si>
    <t>Geographic Area</t>
  </si>
  <si>
    <t>Circumstance in which the charge applies</t>
  </si>
  <si>
    <t>Water connected</t>
  </si>
  <si>
    <t>Amount (including GST)</t>
  </si>
  <si>
    <t>Part of the charge attributable to regulated service</t>
  </si>
  <si>
    <t>Charging Basis</t>
  </si>
  <si>
    <t>All</t>
  </si>
  <si>
    <t>General rates</t>
  </si>
  <si>
    <t>Targeted rates</t>
  </si>
  <si>
    <t>Uniform Annual General Charge</t>
  </si>
  <si>
    <t>Based on connection size</t>
  </si>
  <si>
    <t>Based on presence of contaminants</t>
  </si>
  <si>
    <t>Billing fee</t>
  </si>
  <si>
    <t>Other Information</t>
  </si>
  <si>
    <t>Rating unit</t>
  </si>
  <si>
    <t>Actual cost</t>
  </si>
  <si>
    <t>Connection</t>
  </si>
  <si>
    <t>Payable on the Provsion of specific services</t>
  </si>
  <si>
    <t>All areas</t>
  </si>
  <si>
    <t>Service provided</t>
  </si>
  <si>
    <t>A resource consent is granted, or a building consent is granted, or an authorisation for a service connection is granted</t>
  </si>
  <si>
    <t>Wastewater Service</t>
  </si>
  <si>
    <t>Sewer connection</t>
  </si>
  <si>
    <t>Provision of Service</t>
  </si>
  <si>
    <t>Not applicable</t>
  </si>
  <si>
    <t>Type of Charge</t>
  </si>
  <si>
    <t>Rate</t>
  </si>
  <si>
    <t>TYPE</t>
  </si>
  <si>
    <t>Column2</t>
  </si>
  <si>
    <t>Fee</t>
  </si>
  <si>
    <t>Development contribution</t>
  </si>
  <si>
    <t>Residential, non-residential or combination?</t>
  </si>
  <si>
    <t>Per separately used/inhabited part</t>
  </si>
  <si>
    <t>Water serviceable (available to be connected)</t>
  </si>
  <si>
    <t>Kinloch</t>
  </si>
  <si>
    <t>Mangakino</t>
  </si>
  <si>
    <t>Turangi</t>
  </si>
  <si>
    <t>Motuoapa</t>
  </si>
  <si>
    <t>Whareroa</t>
  </si>
  <si>
    <t>Atiamuri</t>
  </si>
  <si>
    <t>Rakaunui Road</t>
  </si>
  <si>
    <t>Centennial Drive (untreated)</t>
  </si>
  <si>
    <t>Waihaha</t>
  </si>
  <si>
    <t>Motutere</t>
  </si>
  <si>
    <t>Whakamaru</t>
  </si>
  <si>
    <t>Water units supplied, 
1 unit of water = 1,000 litres/day, First 422 units covered by District Wide Water Charge</t>
  </si>
  <si>
    <t>Water units supplied, 
1 unit of water = 1,000 litres/day, First 515 units covered by District Wide Water Charge</t>
  </si>
  <si>
    <t>Water units supplied, 
1 unit of water = 1,000 litres/day, First 417 units covered by District Wide Water Charge</t>
  </si>
  <si>
    <t>Water units supplied, 
1 unit of water = 1,000 litres/day, First 472 units covered by District Wide Water Charge</t>
  </si>
  <si>
    <t>Water units supplied, 
1 unit of water = 1,000 litres/day, First 684 units covered by District Wide Water Charge</t>
  </si>
  <si>
    <t>Water units supplied, 
1 unit of water = 1,000 litres/day, First 370 units covered by District Wide Water Charge</t>
  </si>
  <si>
    <t>Water units supplied, 
1 unit of water = 1,000 litres/day, First 601 units covered by District Wide Water Charge</t>
  </si>
  <si>
    <t>Water units supplied, 
1 unit of water = 1,000 litres/day, First 1690 units covered by District Wide Water Charge</t>
  </si>
  <si>
    <t>Water usage - Kinloch</t>
  </si>
  <si>
    <t>Water usage - Whakaroa</t>
  </si>
  <si>
    <t>Water usage - River Road</t>
  </si>
  <si>
    <t>Water usage - Mangakino</t>
  </si>
  <si>
    <t>Water usage - Taupo</t>
  </si>
  <si>
    <t>Water usage - Tirohanga</t>
  </si>
  <si>
    <t>Water usage - Turangi</t>
  </si>
  <si>
    <t>Water usage - Motuoapa</t>
  </si>
  <si>
    <t>Water usage - Tokaanu</t>
  </si>
  <si>
    <t>Water usage -Hatepe</t>
  </si>
  <si>
    <t>Water usage - Omori/Kuratau/Pukawa</t>
  </si>
  <si>
    <t>Toby turn on</t>
  </si>
  <si>
    <t>Disconnection</t>
  </si>
  <si>
    <t>Toby location</t>
  </si>
  <si>
    <t>Final meter reading</t>
  </si>
  <si>
    <t>Water Meter calibration checking application</t>
  </si>
  <si>
    <t>Water Bylaw Breach</t>
  </si>
  <si>
    <t>Available in Taupo &amp; Kinloch only</t>
  </si>
  <si>
    <t>Hourly rate where a flat fee does not apply</t>
  </si>
  <si>
    <t>Taupo Central</t>
  </si>
  <si>
    <t>Taupo South</t>
  </si>
  <si>
    <t>Taupo North</t>
  </si>
  <si>
    <t>Acacia Bay</t>
  </si>
  <si>
    <t>Mapara</t>
  </si>
  <si>
    <t>Nil</t>
  </si>
  <si>
    <t>Pukawa/Omori/Kuratau</t>
  </si>
  <si>
    <t>All other areas</t>
  </si>
  <si>
    <t>Asset Manager, Development Engineering, Deeds of Arrangement</t>
  </si>
  <si>
    <t>Other staff involved with development engineering and development contributions</t>
  </si>
  <si>
    <t>Per Household Unit Equivalent (HUE)</t>
  </si>
  <si>
    <t xml:space="preserve">Recovery of Engineering staff time </t>
  </si>
  <si>
    <t>Wastewater Discharge Point</t>
  </si>
  <si>
    <t>Payable on the Provision of specific services</t>
  </si>
  <si>
    <t>Actual Cost</t>
  </si>
  <si>
    <t>Per household</t>
  </si>
  <si>
    <t>Annual fee</t>
  </si>
  <si>
    <t>New wastewater connection - site inspection (including review of as built)</t>
  </si>
  <si>
    <t>Work to be completed by registered and approved drainlayer at owners own cost. Note pipe saddle no longer provided</t>
  </si>
  <si>
    <t>Where a new sewer connection is required and this involves work in the road corridor TDC will install the connection to the property boundary</t>
  </si>
  <si>
    <t>POA</t>
  </si>
  <si>
    <t>Greater than 3,000 tonnes per year. E.g. Septic Tank waste</t>
  </si>
  <si>
    <t>Water units supplied, 
1 unit of water = 1,000 litres</t>
  </si>
  <si>
    <t>Bulk water fill stations - volume charge per m3</t>
  </si>
  <si>
    <t>Hydrant Permit – fixed fee for new or replacement permit</t>
  </si>
  <si>
    <t>Toby relocation – where connection to watermain does not change (up to 0.5m movement)</t>
  </si>
  <si>
    <t>Toby relocation – where new connection to watermain is needed (includes disconnection of current connection)</t>
  </si>
  <si>
    <t>Install new flow restrictor 20 mm connection (includes removal and install of new restrictor)</t>
  </si>
  <si>
    <t>Visit to remove or reinstall existing flow restrictor 20 mm connection</t>
  </si>
  <si>
    <t>Hydraulic Model Impact Assessment Small Development</t>
  </si>
  <si>
    <t>Network Management Fee – 3 waters maintenance contractor price to oversee shutdowns and new connections</t>
  </si>
  <si>
    <t>Special trade waste agreements, variations or renewals.</t>
  </si>
  <si>
    <t>Taupo</t>
  </si>
  <si>
    <t>Main Urban Areas</t>
  </si>
  <si>
    <t>Urban</t>
  </si>
  <si>
    <t>Rural</t>
  </si>
  <si>
    <t>Whakaroa</t>
  </si>
  <si>
    <t>River Road</t>
  </si>
  <si>
    <t>Tiorhanga</t>
  </si>
  <si>
    <t>Tokaanu</t>
  </si>
  <si>
    <t>Hatepe</t>
  </si>
  <si>
    <t>Omori/Kuratau/Pukawa</t>
  </si>
  <si>
    <t>Water usage - Whareroa</t>
  </si>
  <si>
    <t>Water usage - Whakamaru</t>
  </si>
  <si>
    <t>Water usage - Atiamuri</t>
  </si>
  <si>
    <t>Water usage - Rakaunui Road</t>
  </si>
  <si>
    <t>Water Usage - Centennial Drive (untreated)</t>
  </si>
  <si>
    <t>Water usage - Waihaha</t>
  </si>
  <si>
    <t>Water usage - Motutere</t>
  </si>
  <si>
    <t xml:space="preserve">Recovery of staff time </t>
  </si>
  <si>
    <t>Water connection to main - Rural 
20mm rural restricted metered domestic connection (using double check valves with restrictors) ** (see below)</t>
  </si>
  <si>
    <t>Water connection to main - Rural 
Metered greater than 20mm connections (subject to allocation)</t>
  </si>
  <si>
    <t>**Water connection to main - Rural 
If new connection requires pipe laying more than 4 m and/or through hard surface / thrusting of road, additional cost will be recovered</t>
  </si>
  <si>
    <t>Water connection to main - Urban 
Upgrade domestic or commercial connection to include backflow prevention device and meter</t>
  </si>
  <si>
    <t>Water connection to main - Urban 
Metered greater than 20mm connections (commercial)</t>
  </si>
  <si>
    <t>Water connection to main - Urban 
Metered 20mm connections (commercial)</t>
  </si>
  <si>
    <t>Water connection to main - Urban 
Metered 20mm connections (domestic)</t>
  </si>
  <si>
    <t>Breach of bylaw</t>
  </si>
  <si>
    <t>Taupo &amp; Kinloch only</t>
  </si>
  <si>
    <t>Refunded if in error</t>
  </si>
  <si>
    <t>Includes 1 fob access card</t>
  </si>
  <si>
    <t>Hourly rate where a flat fee does not apply - Maintenance contractor 2 man crew</t>
  </si>
  <si>
    <t>Hourly rate where a flat fee does not apply - Network Engineer</t>
  </si>
  <si>
    <t>Trade Waste - Permitted/Controlled Discharge (including final inspection)</t>
  </si>
  <si>
    <t>Trade Waste - Conditional Consent (covering 12 hours work including final inspection, including tanker disposal)</t>
  </si>
  <si>
    <t>Trade Waste - Hourly rate for applications</t>
  </si>
  <si>
    <t>Trade Waste - Temporary Discharge (including final inspection)</t>
  </si>
  <si>
    <t>Trade waste activities</t>
  </si>
  <si>
    <t>Trade Waste - Renewal Fee for Trade Waste Consents (plus additional hourly rate for more than 2 hours' time noting that site inspection charges may also apply)</t>
  </si>
  <si>
    <t>Trade Waste - Variation / Change of Details Request for permitted or conditional consents (plus additional  hourly rate for more than 30-min time noting that site inspection charges may also apply)</t>
  </si>
  <si>
    <t>Trade Waste - Permitted/Controlled Discharge - Site Inspection / audit</t>
  </si>
  <si>
    <t>Trade Waste - Conditional Consent- Site inspection</t>
  </si>
  <si>
    <t>Trade Waste - Temporary Discharge - inspection/audit</t>
  </si>
  <si>
    <t>Trade Waste - Site inspection/audit non-compliance</t>
  </si>
  <si>
    <t>Trade Waste - Permitted/Controlled/Special</t>
  </si>
  <si>
    <t>Trade Waste - Conditional/Special Risk Class 3</t>
  </si>
  <si>
    <t>Trade Waste - Conditional/Special Risk Class 2</t>
  </si>
  <si>
    <t>Trade Waste - Any temporary discharge</t>
  </si>
  <si>
    <t>Trade Waste - Independent Monitoring sample fee</t>
  </si>
  <si>
    <t>Trade Waste - Tankered Waste Consents Annual Fee</t>
  </si>
  <si>
    <t>Per sample collected</t>
  </si>
  <si>
    <t>Per cubic metre</t>
  </si>
  <si>
    <t>Plus additional hourly rate for more than 2 hours’ time noting that site inspection charges may also apply</t>
  </si>
  <si>
    <t>Plus additional hourly rate for more than 30-minute time noting that site inspection charges may also apply</t>
  </si>
  <si>
    <t>For wastewater not of domestic nature</t>
  </si>
  <si>
    <t>Wastewater flow and load-based charge - Flow ($/m3)</t>
  </si>
  <si>
    <t>Wastewater flow and load-based charge - cBOD5 ($/kg)</t>
  </si>
  <si>
    <t>Wastewater flow and load-based charge - TSS ($/kg)</t>
  </si>
  <si>
    <t>Wastewater flow and load-based charge - TN ($/kg)</t>
  </si>
  <si>
    <t>Wastewater flow and load-based charge - TP ($/kg)</t>
  </si>
  <si>
    <t>Septage Disposal Taupo Landfill</t>
  </si>
  <si>
    <t xml:space="preserve">Septage Disposal - High volume commercial waste </t>
  </si>
  <si>
    <t xml:space="preserve">Bulk water filling station permit </t>
  </si>
  <si>
    <t xml:space="preserve">Extra or replacement filling station access fob </t>
  </si>
  <si>
    <t>Dependant on a hydrant or filling station permit</t>
  </si>
  <si>
    <t>Wastewater - Connected (1 pan/urinals) per pan/urinal</t>
  </si>
  <si>
    <t>Wastewater - Connected (2 pans/urinals) per pan/urinal</t>
  </si>
  <si>
    <t>Wastewater - Connected (3 or more pans/urinals) per pan/urinal</t>
  </si>
  <si>
    <t>Wastewater - Connected Schools per pan/urinal</t>
  </si>
  <si>
    <t>Wastewater - Serviceable (available to be connected)</t>
  </si>
  <si>
    <t>District Wide Water Connected</t>
  </si>
  <si>
    <t>District Wide Water Serviceable not connected</t>
  </si>
  <si>
    <t>Per site visit</t>
  </si>
  <si>
    <t>Actual costs recovered including but not limited to consultant or legal fees</t>
  </si>
  <si>
    <t>Development Contribution - Taupo Central</t>
  </si>
  <si>
    <t>Development Contribution - Taupo South</t>
  </si>
  <si>
    <t>Development Contributions - Taupo North</t>
  </si>
  <si>
    <t>Development Contributions - Acacia Bay</t>
  </si>
  <si>
    <t>Development Contributions - Kinloch</t>
  </si>
  <si>
    <t>Development Contributions - Mapara</t>
  </si>
  <si>
    <t>Development Contributions - Mangakino</t>
  </si>
  <si>
    <t>Development Contributions - Turangi</t>
  </si>
  <si>
    <t>Development Contributions - Pukawa/Omori/Kuratau</t>
  </si>
  <si>
    <t>Development Contributions - Whareroa</t>
  </si>
  <si>
    <t>Development Contributions - Motuoapa</t>
  </si>
  <si>
    <t>Development Contributions - All other areas</t>
  </si>
  <si>
    <t>Development Contributions - Taupo Central</t>
  </si>
  <si>
    <t>Development Contributions - Taupo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</si>
</sst>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2"/>
    <xf numFmtId="0" fontId="2" fillId="2" borderId="0" xfId="2" applyAlignment="1">
      <alignment wrapText="1"/>
    </xf>
    <xf numFmtId="43" fontId="0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3" fontId="0" fillId="0" borderId="0" xfId="1" applyFont="1" applyAlignment="1">
      <alignment vertical="top"/>
    </xf>
    <xf numFmtId="0" fontId="3" fillId="0" borderId="0" xfId="3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Fill="1" applyAlignment="1">
      <alignment vertical="top"/>
    </xf>
    <xf numFmtId="43" fontId="0" fillId="0" borderId="0" xfId="1" applyFont="1" applyFill="1" applyAlignment="1">
      <alignment horizontal="right"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/>
    </xf>
  </cellXfs>
  <cellStyles count="5">
    <cellStyle name="Accent1" xfId="2" builtinId="29"/>
    <cellStyle name="Comma" xfId="1" builtinId="3"/>
    <cellStyle name="Hyperlink" xfId="3" builtinId="8"/>
    <cellStyle name="Normal" xfId="0" builtinId="0"/>
    <cellStyle name="Normal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1:B99" totalsRowShown="0">
  <autoFilter ref="A91:B99" xr:uid="{00000000-0009-0000-0100-000001000000}"/>
  <tableColumns count="2">
    <tableColumn id="1" xr3:uid="{00000000-0010-0000-0000-000001000000}" name="Column1"/>
    <tableColumn id="2" xr3:uid="{00000000-0010-0000-0000-000002000000}" name="Column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6:B124" totalsRowShown="0">
  <autoFilter ref="A116:B124" xr:uid="{00000000-0009-0000-0100-000002000000}"/>
  <tableColumns count="2">
    <tableColumn id="1" xr3:uid="{00000000-0010-0000-0100-000001000000}" name="Column1"/>
    <tableColumn id="2" xr3:uid="{00000000-0010-0000-0100-000002000000}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tect.checkpoint.com/v2/r04/___https:/www.waimakariri.govt.nz/services/fees-and-charges/2025/water,-sewer-and-stormwater___.Y3A0YTp0YXVwb2Rpc3RyaWN0Y291bmNpbDE2OTE2MzQ4MjA1NTA6YzpvZmZpY2UzNjVfZW1haWxzX2F0dGFjaG1lbnQ6M2ZkN2NhN2Q5NGQ2MjBiNWFlNzE1YzY0M2FmNGZiMDk6NzozYTZkOmFkNjZlZDEzN2JmOTg0NDIxYjVlYzlmMGFkMDhmY2RkNGU4OTgyNmJkYzI4NDI1YzZiYjE2OTdkZjJlNDEzZmY6cDpUOk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AC7C-7FF4-4C52-9E16-91B26013F5CD}">
  <sheetPr>
    <pageSetUpPr fitToPage="1"/>
  </sheetPr>
  <dimension ref="A1:L100"/>
  <sheetViews>
    <sheetView tabSelected="1" zoomScaleNormal="100" workbookViewId="0">
      <pane ySplit="3" topLeftCell="A4" activePane="bottomLeft" state="frozen"/>
      <selection activeCell="A4" sqref="A4"/>
      <selection pane="bottomLeft" activeCell="E107" sqref="E107"/>
    </sheetView>
  </sheetViews>
  <sheetFormatPr defaultRowHeight="14.5" x14ac:dyDescent="0.35"/>
  <cols>
    <col min="1" max="1" width="11.26953125" customWidth="1"/>
    <col min="2" max="2" width="13.7265625" customWidth="1"/>
    <col min="3" max="3" width="51.90625" customWidth="1"/>
    <col min="4" max="4" width="18" customWidth="1"/>
    <col min="5" max="5" width="35.81640625" customWidth="1"/>
    <col min="6" max="6" width="30.1796875" customWidth="1"/>
    <col min="7" max="7" width="14.1796875" customWidth="1"/>
    <col min="8" max="8" width="19.7265625" customWidth="1"/>
    <col min="9" max="9" width="23.7265625" customWidth="1"/>
    <col min="10" max="10" width="45.6328125" customWidth="1"/>
  </cols>
  <sheetData>
    <row r="1" spans="1:12" x14ac:dyDescent="0.35">
      <c r="A1" s="1" t="s">
        <v>0</v>
      </c>
      <c r="B1" s="1"/>
    </row>
    <row r="2" spans="1:12" x14ac:dyDescent="0.35">
      <c r="A2" s="1" t="s">
        <v>16</v>
      </c>
      <c r="B2" s="1"/>
    </row>
    <row r="3" spans="1:12" ht="43.5" x14ac:dyDescent="0.35">
      <c r="A3" s="3" t="s">
        <v>1</v>
      </c>
      <c r="B3" s="4" t="s">
        <v>42</v>
      </c>
      <c r="C3" s="4" t="s">
        <v>2</v>
      </c>
      <c r="D3" s="4" t="s">
        <v>48</v>
      </c>
      <c r="E3" s="4" t="s">
        <v>17</v>
      </c>
      <c r="F3" s="4" t="s">
        <v>18</v>
      </c>
      <c r="G3" s="4" t="s">
        <v>20</v>
      </c>
      <c r="H3" s="4" t="s">
        <v>21</v>
      </c>
      <c r="I3" s="4" t="s">
        <v>22</v>
      </c>
      <c r="J3" s="3" t="s">
        <v>30</v>
      </c>
    </row>
    <row r="4" spans="1:12" x14ac:dyDescent="0.35">
      <c r="A4" s="6" t="s">
        <v>6</v>
      </c>
      <c r="B4" s="6" t="s">
        <v>43</v>
      </c>
      <c r="C4" s="13" t="s">
        <v>189</v>
      </c>
      <c r="D4" s="6" t="s">
        <v>15</v>
      </c>
      <c r="E4" s="6" t="s">
        <v>35</v>
      </c>
      <c r="F4" s="13" t="s">
        <v>19</v>
      </c>
      <c r="G4" s="8">
        <v>1081.29</v>
      </c>
      <c r="H4" s="6" t="s">
        <v>23</v>
      </c>
      <c r="I4" s="6" t="s">
        <v>25</v>
      </c>
      <c r="J4" s="6" t="s">
        <v>49</v>
      </c>
      <c r="L4" s="6"/>
    </row>
    <row r="5" spans="1:12" ht="29" x14ac:dyDescent="0.35">
      <c r="A5" s="6" t="s">
        <v>6</v>
      </c>
      <c r="B5" s="6" t="s">
        <v>43</v>
      </c>
      <c r="C5" s="13" t="s">
        <v>190</v>
      </c>
      <c r="D5" s="6" t="s">
        <v>15</v>
      </c>
      <c r="E5" s="6" t="s">
        <v>35</v>
      </c>
      <c r="F5" s="13" t="s">
        <v>50</v>
      </c>
      <c r="G5" s="8">
        <v>540.65</v>
      </c>
      <c r="H5" s="6" t="s">
        <v>23</v>
      </c>
      <c r="I5" s="6" t="s">
        <v>25</v>
      </c>
      <c r="J5" s="6" t="s">
        <v>49</v>
      </c>
      <c r="L5" s="6"/>
    </row>
    <row r="6" spans="1:12" ht="43.5" x14ac:dyDescent="0.35">
      <c r="A6" s="6" t="s">
        <v>7</v>
      </c>
      <c r="B6" s="6" t="s">
        <v>43</v>
      </c>
      <c r="C6" s="13" t="s">
        <v>74</v>
      </c>
      <c r="D6" s="6" t="s">
        <v>15</v>
      </c>
      <c r="E6" s="6" t="s">
        <v>121</v>
      </c>
      <c r="F6" s="13" t="s">
        <v>19</v>
      </c>
      <c r="G6" s="8">
        <v>2.56</v>
      </c>
      <c r="H6" s="6" t="s">
        <v>23</v>
      </c>
      <c r="I6" s="6" t="s">
        <v>25</v>
      </c>
      <c r="J6" s="7" t="s">
        <v>62</v>
      </c>
    </row>
    <row r="7" spans="1:12" ht="43.5" x14ac:dyDescent="0.35">
      <c r="A7" s="6" t="s">
        <v>7</v>
      </c>
      <c r="B7" s="6" t="s">
        <v>43</v>
      </c>
      <c r="C7" s="13" t="s">
        <v>70</v>
      </c>
      <c r="D7" s="6" t="s">
        <v>15</v>
      </c>
      <c r="E7" s="6" t="s">
        <v>51</v>
      </c>
      <c r="F7" s="13" t="s">
        <v>19</v>
      </c>
      <c r="G7" s="8">
        <v>2.1</v>
      </c>
      <c r="H7" s="6" t="s">
        <v>23</v>
      </c>
      <c r="I7" s="6" t="s">
        <v>25</v>
      </c>
      <c r="J7" s="7" t="s">
        <v>63</v>
      </c>
      <c r="L7" s="6"/>
    </row>
    <row r="8" spans="1:12" ht="43.5" x14ac:dyDescent="0.35">
      <c r="A8" s="6" t="s">
        <v>7</v>
      </c>
      <c r="B8" s="6" t="s">
        <v>43</v>
      </c>
      <c r="C8" s="13" t="s">
        <v>71</v>
      </c>
      <c r="D8" s="6" t="s">
        <v>15</v>
      </c>
      <c r="E8" s="6" t="s">
        <v>125</v>
      </c>
      <c r="F8" s="13" t="s">
        <v>19</v>
      </c>
      <c r="G8" s="8">
        <v>2.59</v>
      </c>
      <c r="H8" s="6" t="s">
        <v>23</v>
      </c>
      <c r="I8" s="6" t="s">
        <v>25</v>
      </c>
      <c r="J8" s="7" t="s">
        <v>64</v>
      </c>
    </row>
    <row r="9" spans="1:12" ht="43.5" x14ac:dyDescent="0.35">
      <c r="A9" s="6" t="s">
        <v>7</v>
      </c>
      <c r="B9" s="6" t="s">
        <v>43</v>
      </c>
      <c r="C9" s="13" t="s">
        <v>72</v>
      </c>
      <c r="D9" s="6" t="s">
        <v>15</v>
      </c>
      <c r="E9" s="6" t="s">
        <v>126</v>
      </c>
      <c r="F9" s="13" t="s">
        <v>19</v>
      </c>
      <c r="G9" s="8">
        <v>2.29</v>
      </c>
      <c r="H9" s="6" t="s">
        <v>23</v>
      </c>
      <c r="I9" s="6" t="s">
        <v>25</v>
      </c>
      <c r="J9" s="7" t="s">
        <v>65</v>
      </c>
    </row>
    <row r="10" spans="1:12" ht="43.5" x14ac:dyDescent="0.35">
      <c r="A10" s="6" t="s">
        <v>7</v>
      </c>
      <c r="B10" s="6" t="s">
        <v>43</v>
      </c>
      <c r="C10" s="13" t="s">
        <v>73</v>
      </c>
      <c r="D10" s="6" t="s">
        <v>15</v>
      </c>
      <c r="E10" s="6" t="s">
        <v>52</v>
      </c>
      <c r="F10" s="13" t="s">
        <v>19</v>
      </c>
      <c r="G10" s="8">
        <v>2.1</v>
      </c>
      <c r="H10" s="6" t="s">
        <v>23</v>
      </c>
      <c r="I10" s="6" t="s">
        <v>25</v>
      </c>
      <c r="J10" s="7" t="s">
        <v>63</v>
      </c>
    </row>
    <row r="11" spans="1:12" ht="43.5" x14ac:dyDescent="0.35">
      <c r="A11" s="6" t="s">
        <v>7</v>
      </c>
      <c r="B11" s="6" t="s">
        <v>43</v>
      </c>
      <c r="C11" s="13" t="s">
        <v>75</v>
      </c>
      <c r="D11" s="6" t="s">
        <v>15</v>
      </c>
      <c r="E11" s="6" t="s">
        <v>127</v>
      </c>
      <c r="F11" s="13" t="s">
        <v>19</v>
      </c>
      <c r="G11" s="8">
        <v>1.58</v>
      </c>
      <c r="H11" s="6" t="s">
        <v>23</v>
      </c>
      <c r="I11" s="6" t="s">
        <v>25</v>
      </c>
      <c r="J11" s="7" t="s">
        <v>66</v>
      </c>
    </row>
    <row r="12" spans="1:12" ht="43.5" x14ac:dyDescent="0.35">
      <c r="A12" s="6" t="s">
        <v>7</v>
      </c>
      <c r="B12" s="6" t="s">
        <v>43</v>
      </c>
      <c r="C12" s="13" t="s">
        <v>76</v>
      </c>
      <c r="D12" s="6" t="s">
        <v>15</v>
      </c>
      <c r="E12" s="6" t="s">
        <v>53</v>
      </c>
      <c r="F12" s="13" t="s">
        <v>19</v>
      </c>
      <c r="G12" s="8">
        <v>1.58</v>
      </c>
      <c r="H12" s="6" t="s">
        <v>23</v>
      </c>
      <c r="I12" s="6" t="s">
        <v>25</v>
      </c>
      <c r="J12" s="7" t="s">
        <v>66</v>
      </c>
    </row>
    <row r="13" spans="1:12" ht="43.5" x14ac:dyDescent="0.35">
      <c r="A13" s="6" t="s">
        <v>7</v>
      </c>
      <c r="B13" s="6" t="s">
        <v>43</v>
      </c>
      <c r="C13" s="13" t="s">
        <v>77</v>
      </c>
      <c r="D13" s="6" t="s">
        <v>15</v>
      </c>
      <c r="E13" s="6" t="s">
        <v>54</v>
      </c>
      <c r="F13" s="13" t="s">
        <v>19</v>
      </c>
      <c r="G13" s="8">
        <v>1.58</v>
      </c>
      <c r="H13" s="6" t="s">
        <v>23</v>
      </c>
      <c r="I13" s="6" t="s">
        <v>25</v>
      </c>
      <c r="J13" s="7" t="s">
        <v>66</v>
      </c>
    </row>
    <row r="14" spans="1:12" ht="43.5" x14ac:dyDescent="0.35">
      <c r="A14" s="6" t="s">
        <v>7</v>
      </c>
      <c r="B14" s="6" t="s">
        <v>43</v>
      </c>
      <c r="C14" s="13" t="s">
        <v>78</v>
      </c>
      <c r="D14" s="6" t="s">
        <v>15</v>
      </c>
      <c r="E14" s="6" t="s">
        <v>128</v>
      </c>
      <c r="F14" s="13" t="s">
        <v>19</v>
      </c>
      <c r="G14" s="8">
        <v>1.58</v>
      </c>
      <c r="H14" s="6" t="s">
        <v>23</v>
      </c>
      <c r="I14" s="6" t="s">
        <v>25</v>
      </c>
      <c r="J14" s="7" t="s">
        <v>66</v>
      </c>
    </row>
    <row r="15" spans="1:12" ht="43.5" x14ac:dyDescent="0.35">
      <c r="A15" s="6" t="s">
        <v>7</v>
      </c>
      <c r="B15" s="6" t="s">
        <v>43</v>
      </c>
      <c r="C15" s="13" t="s">
        <v>79</v>
      </c>
      <c r="D15" s="6" t="s">
        <v>15</v>
      </c>
      <c r="E15" s="6" t="s">
        <v>129</v>
      </c>
      <c r="F15" s="13" t="s">
        <v>19</v>
      </c>
      <c r="G15" s="8">
        <v>2.92</v>
      </c>
      <c r="H15" s="6" t="s">
        <v>23</v>
      </c>
      <c r="I15" s="6" t="s">
        <v>25</v>
      </c>
      <c r="J15" s="7" t="s">
        <v>67</v>
      </c>
    </row>
    <row r="16" spans="1:12" ht="43.5" x14ac:dyDescent="0.35">
      <c r="A16" s="6" t="s">
        <v>7</v>
      </c>
      <c r="B16" s="6" t="s">
        <v>43</v>
      </c>
      <c r="C16" s="13" t="s">
        <v>80</v>
      </c>
      <c r="D16" s="6" t="s">
        <v>15</v>
      </c>
      <c r="E16" s="6" t="s">
        <v>130</v>
      </c>
      <c r="F16" s="13" t="s">
        <v>19</v>
      </c>
      <c r="G16" s="8">
        <v>1.8</v>
      </c>
      <c r="H16" s="6" t="s">
        <v>23</v>
      </c>
      <c r="I16" s="6" t="s">
        <v>25</v>
      </c>
      <c r="J16" s="7" t="s">
        <v>68</v>
      </c>
    </row>
    <row r="17" spans="1:10" ht="43.5" x14ac:dyDescent="0.35">
      <c r="A17" s="6" t="s">
        <v>7</v>
      </c>
      <c r="B17" s="6" t="s">
        <v>43</v>
      </c>
      <c r="C17" s="13" t="s">
        <v>131</v>
      </c>
      <c r="D17" s="6" t="s">
        <v>15</v>
      </c>
      <c r="E17" s="6" t="s">
        <v>55</v>
      </c>
      <c r="F17" s="13" t="s">
        <v>19</v>
      </c>
      <c r="G17" s="8">
        <v>2.56</v>
      </c>
      <c r="H17" s="6" t="s">
        <v>23</v>
      </c>
      <c r="I17" s="6" t="s">
        <v>25</v>
      </c>
      <c r="J17" s="7" t="s">
        <v>62</v>
      </c>
    </row>
    <row r="18" spans="1:10" ht="43.5" x14ac:dyDescent="0.35">
      <c r="A18" s="6" t="s">
        <v>7</v>
      </c>
      <c r="B18" s="6" t="s">
        <v>43</v>
      </c>
      <c r="C18" s="13" t="s">
        <v>132</v>
      </c>
      <c r="D18" s="6" t="s">
        <v>15</v>
      </c>
      <c r="E18" s="6" t="s">
        <v>61</v>
      </c>
      <c r="F18" s="13" t="s">
        <v>19</v>
      </c>
      <c r="G18" s="8">
        <v>1.8</v>
      </c>
      <c r="H18" s="6" t="s">
        <v>23</v>
      </c>
      <c r="I18" s="6" t="s">
        <v>25</v>
      </c>
      <c r="J18" s="7" t="s">
        <v>68</v>
      </c>
    </row>
    <row r="19" spans="1:10" ht="43.5" x14ac:dyDescent="0.35">
      <c r="A19" s="6" t="s">
        <v>7</v>
      </c>
      <c r="B19" s="6" t="s">
        <v>43</v>
      </c>
      <c r="C19" s="13" t="s">
        <v>133</v>
      </c>
      <c r="D19" s="6" t="s">
        <v>15</v>
      </c>
      <c r="E19" s="6" t="s">
        <v>56</v>
      </c>
      <c r="F19" s="13" t="s">
        <v>19</v>
      </c>
      <c r="G19" s="8">
        <v>2.1</v>
      </c>
      <c r="H19" s="6" t="s">
        <v>23</v>
      </c>
      <c r="I19" s="6" t="s">
        <v>25</v>
      </c>
      <c r="J19" s="7" t="s">
        <v>63</v>
      </c>
    </row>
    <row r="20" spans="1:10" ht="43.5" x14ac:dyDescent="0.35">
      <c r="A20" s="6" t="s">
        <v>7</v>
      </c>
      <c r="B20" s="6" t="s">
        <v>43</v>
      </c>
      <c r="C20" s="13" t="s">
        <v>134</v>
      </c>
      <c r="D20" s="6" t="s">
        <v>14</v>
      </c>
      <c r="E20" s="7" t="s">
        <v>57</v>
      </c>
      <c r="F20" s="13" t="s">
        <v>19</v>
      </c>
      <c r="G20" s="8">
        <v>1.58</v>
      </c>
      <c r="H20" s="6" t="s">
        <v>23</v>
      </c>
      <c r="I20" s="6" t="s">
        <v>25</v>
      </c>
      <c r="J20" s="7" t="s">
        <v>66</v>
      </c>
    </row>
    <row r="21" spans="1:10" ht="43.5" x14ac:dyDescent="0.35">
      <c r="A21" s="6" t="s">
        <v>7</v>
      </c>
      <c r="B21" s="6" t="s">
        <v>43</v>
      </c>
      <c r="C21" s="13" t="s">
        <v>135</v>
      </c>
      <c r="D21" s="6" t="s">
        <v>15</v>
      </c>
      <c r="E21" s="7" t="s">
        <v>58</v>
      </c>
      <c r="F21" s="13" t="s">
        <v>19</v>
      </c>
      <c r="G21" s="8">
        <v>0.64</v>
      </c>
      <c r="H21" s="6" t="s">
        <v>23</v>
      </c>
      <c r="I21" s="6" t="s">
        <v>25</v>
      </c>
      <c r="J21" s="7" t="s">
        <v>69</v>
      </c>
    </row>
    <row r="22" spans="1:10" ht="43.5" x14ac:dyDescent="0.35">
      <c r="A22" s="6" t="s">
        <v>7</v>
      </c>
      <c r="B22" s="6" t="s">
        <v>43</v>
      </c>
      <c r="C22" s="13" t="s">
        <v>136</v>
      </c>
      <c r="D22" s="6" t="s">
        <v>15</v>
      </c>
      <c r="E22" s="7" t="s">
        <v>59</v>
      </c>
      <c r="F22" s="13" t="s">
        <v>19</v>
      </c>
      <c r="G22" s="8">
        <v>1.58</v>
      </c>
      <c r="H22" s="6" t="s">
        <v>23</v>
      </c>
      <c r="I22" s="6" t="s">
        <v>25</v>
      </c>
      <c r="J22" s="7" t="s">
        <v>66</v>
      </c>
    </row>
    <row r="23" spans="1:10" ht="43.5" x14ac:dyDescent="0.35">
      <c r="A23" s="6" t="s">
        <v>7</v>
      </c>
      <c r="B23" s="6" t="s">
        <v>43</v>
      </c>
      <c r="C23" s="13" t="s">
        <v>137</v>
      </c>
      <c r="D23" s="6" t="s">
        <v>15</v>
      </c>
      <c r="E23" s="7" t="s">
        <v>60</v>
      </c>
      <c r="F23" s="13" t="s">
        <v>19</v>
      </c>
      <c r="G23" s="8">
        <v>2.92</v>
      </c>
      <c r="H23" s="6" t="s">
        <v>23</v>
      </c>
      <c r="I23" s="6" t="s">
        <v>25</v>
      </c>
      <c r="J23" s="7" t="s">
        <v>67</v>
      </c>
    </row>
    <row r="24" spans="1:10" ht="29" x14ac:dyDescent="0.35">
      <c r="A24" s="6" t="s">
        <v>33</v>
      </c>
      <c r="B24" s="6" t="s">
        <v>46</v>
      </c>
      <c r="C24" s="13" t="s">
        <v>145</v>
      </c>
      <c r="D24" s="6" t="s">
        <v>3</v>
      </c>
      <c r="E24" s="6" t="s">
        <v>123</v>
      </c>
      <c r="F24" s="13" t="s">
        <v>19</v>
      </c>
      <c r="G24" s="8">
        <v>2125</v>
      </c>
      <c r="H24" s="6" t="s">
        <v>23</v>
      </c>
      <c r="I24" s="7" t="s">
        <v>102</v>
      </c>
      <c r="J24" s="7"/>
    </row>
    <row r="25" spans="1:10" ht="29" x14ac:dyDescent="0.35">
      <c r="A25" s="6" t="s">
        <v>33</v>
      </c>
      <c r="B25" s="6" t="s">
        <v>46</v>
      </c>
      <c r="C25" s="13" t="s">
        <v>144</v>
      </c>
      <c r="D25" s="6" t="s">
        <v>14</v>
      </c>
      <c r="E25" s="6" t="s">
        <v>123</v>
      </c>
      <c r="F25" s="13" t="s">
        <v>19</v>
      </c>
      <c r="G25" s="8">
        <v>2370</v>
      </c>
      <c r="H25" s="6" t="s">
        <v>23</v>
      </c>
      <c r="I25" s="7" t="s">
        <v>102</v>
      </c>
      <c r="J25" s="7"/>
    </row>
    <row r="26" spans="1:10" ht="29" x14ac:dyDescent="0.35">
      <c r="A26" s="6" t="s">
        <v>33</v>
      </c>
      <c r="B26" s="6" t="s">
        <v>46</v>
      </c>
      <c r="C26" s="13" t="s">
        <v>143</v>
      </c>
      <c r="D26" s="6" t="s">
        <v>14</v>
      </c>
      <c r="E26" s="6" t="s">
        <v>123</v>
      </c>
      <c r="F26" s="13" t="s">
        <v>19</v>
      </c>
      <c r="G26" s="10" t="s">
        <v>32</v>
      </c>
      <c r="H26" s="6" t="s">
        <v>23</v>
      </c>
      <c r="I26" s="7" t="s">
        <v>102</v>
      </c>
      <c r="J26" s="6"/>
    </row>
    <row r="27" spans="1:10" ht="43.5" x14ac:dyDescent="0.35">
      <c r="A27" s="6" t="s">
        <v>33</v>
      </c>
      <c r="B27" s="6" t="s">
        <v>46</v>
      </c>
      <c r="C27" s="13" t="s">
        <v>142</v>
      </c>
      <c r="D27" s="6" t="s">
        <v>15</v>
      </c>
      <c r="E27" s="6" t="s">
        <v>123</v>
      </c>
      <c r="F27" s="13" t="s">
        <v>19</v>
      </c>
      <c r="G27" s="10" t="s">
        <v>32</v>
      </c>
      <c r="H27" s="6" t="s">
        <v>23</v>
      </c>
      <c r="I27" s="7" t="s">
        <v>102</v>
      </c>
      <c r="J27" s="6"/>
    </row>
    <row r="28" spans="1:10" ht="43.5" x14ac:dyDescent="0.35">
      <c r="A28" s="6" t="s">
        <v>33</v>
      </c>
      <c r="B28" s="6" t="s">
        <v>46</v>
      </c>
      <c r="C28" s="13" t="s">
        <v>139</v>
      </c>
      <c r="D28" s="6" t="s">
        <v>3</v>
      </c>
      <c r="E28" s="6" t="s">
        <v>124</v>
      </c>
      <c r="F28" s="13" t="s">
        <v>19</v>
      </c>
      <c r="G28" s="8">
        <v>2630</v>
      </c>
      <c r="H28" s="6" t="s">
        <v>23</v>
      </c>
      <c r="I28" s="7" t="s">
        <v>102</v>
      </c>
      <c r="J28" s="7"/>
    </row>
    <row r="29" spans="1:10" ht="43.5" x14ac:dyDescent="0.35">
      <c r="A29" s="6" t="s">
        <v>33</v>
      </c>
      <c r="B29" s="6" t="s">
        <v>46</v>
      </c>
      <c r="C29" s="13" t="s">
        <v>140</v>
      </c>
      <c r="D29" s="6" t="s">
        <v>15</v>
      </c>
      <c r="E29" s="6" t="s">
        <v>124</v>
      </c>
      <c r="F29" s="13" t="s">
        <v>19</v>
      </c>
      <c r="G29" s="10" t="s">
        <v>32</v>
      </c>
      <c r="H29" s="6" t="s">
        <v>23</v>
      </c>
      <c r="I29" s="7" t="s">
        <v>102</v>
      </c>
      <c r="J29" s="7"/>
    </row>
    <row r="30" spans="1:10" ht="58" x14ac:dyDescent="0.35">
      <c r="A30" s="6" t="s">
        <v>33</v>
      </c>
      <c r="B30" s="6" t="s">
        <v>46</v>
      </c>
      <c r="C30" s="13" t="s">
        <v>141</v>
      </c>
      <c r="D30" s="6" t="s">
        <v>15</v>
      </c>
      <c r="E30" s="6" t="s">
        <v>124</v>
      </c>
      <c r="F30" s="13" t="s">
        <v>19</v>
      </c>
      <c r="G30" s="10" t="s">
        <v>32</v>
      </c>
      <c r="H30" s="6" t="s">
        <v>23</v>
      </c>
      <c r="I30" s="7" t="s">
        <v>102</v>
      </c>
      <c r="J30" s="7"/>
    </row>
    <row r="31" spans="1:10" ht="29" x14ac:dyDescent="0.35">
      <c r="A31" s="6" t="s">
        <v>33</v>
      </c>
      <c r="B31" s="6" t="s">
        <v>46</v>
      </c>
      <c r="C31" s="13" t="s">
        <v>81</v>
      </c>
      <c r="D31" s="6" t="s">
        <v>15</v>
      </c>
      <c r="E31" s="6" t="s">
        <v>35</v>
      </c>
      <c r="F31" s="13" t="s">
        <v>19</v>
      </c>
      <c r="G31" s="8">
        <v>330</v>
      </c>
      <c r="H31" s="6" t="s">
        <v>23</v>
      </c>
      <c r="I31" s="7" t="s">
        <v>102</v>
      </c>
      <c r="J31" s="7"/>
    </row>
    <row r="32" spans="1:10" ht="29" x14ac:dyDescent="0.35">
      <c r="A32" s="6" t="s">
        <v>33</v>
      </c>
      <c r="B32" s="6" t="s">
        <v>46</v>
      </c>
      <c r="C32" s="13" t="s">
        <v>114</v>
      </c>
      <c r="D32" s="6" t="s">
        <v>15</v>
      </c>
      <c r="E32" s="6" t="s">
        <v>35</v>
      </c>
      <c r="F32" s="13" t="s">
        <v>36</v>
      </c>
      <c r="G32" s="8">
        <v>400</v>
      </c>
      <c r="H32" s="6" t="s">
        <v>23</v>
      </c>
      <c r="I32" s="7" t="s">
        <v>102</v>
      </c>
      <c r="J32" s="7"/>
    </row>
    <row r="33" spans="1:10" ht="29" x14ac:dyDescent="0.35">
      <c r="A33" s="6" t="s">
        <v>33</v>
      </c>
      <c r="B33" s="6" t="s">
        <v>46</v>
      </c>
      <c r="C33" s="13" t="s">
        <v>115</v>
      </c>
      <c r="D33" s="6" t="s">
        <v>15</v>
      </c>
      <c r="E33" s="6" t="s">
        <v>35</v>
      </c>
      <c r="F33" s="13" t="s">
        <v>36</v>
      </c>
      <c r="G33" s="8">
        <v>1350</v>
      </c>
      <c r="H33" s="6" t="s">
        <v>23</v>
      </c>
      <c r="I33" s="7" t="s">
        <v>102</v>
      </c>
      <c r="J33" s="7"/>
    </row>
    <row r="34" spans="1:10" ht="29" x14ac:dyDescent="0.35">
      <c r="A34" s="6" t="s">
        <v>33</v>
      </c>
      <c r="B34" s="6" t="s">
        <v>46</v>
      </c>
      <c r="C34" s="13" t="s">
        <v>82</v>
      </c>
      <c r="D34" s="6" t="s">
        <v>15</v>
      </c>
      <c r="E34" s="6" t="s">
        <v>35</v>
      </c>
      <c r="F34" s="13" t="s">
        <v>36</v>
      </c>
      <c r="G34" s="8">
        <v>470</v>
      </c>
      <c r="H34" s="6" t="s">
        <v>23</v>
      </c>
      <c r="I34" s="7" t="s">
        <v>102</v>
      </c>
      <c r="J34" s="7"/>
    </row>
    <row r="35" spans="1:10" ht="29" x14ac:dyDescent="0.35">
      <c r="A35" s="6" t="s">
        <v>33</v>
      </c>
      <c r="B35" s="6" t="s">
        <v>46</v>
      </c>
      <c r="C35" s="13" t="s">
        <v>83</v>
      </c>
      <c r="D35" s="6" t="s">
        <v>15</v>
      </c>
      <c r="E35" s="6" t="s">
        <v>35</v>
      </c>
      <c r="F35" s="13" t="s">
        <v>36</v>
      </c>
      <c r="G35" s="8">
        <v>220</v>
      </c>
      <c r="H35" s="6" t="s">
        <v>23</v>
      </c>
      <c r="I35" s="7" t="s">
        <v>102</v>
      </c>
      <c r="J35" s="7"/>
    </row>
    <row r="36" spans="1:10" ht="29" x14ac:dyDescent="0.35">
      <c r="A36" s="6" t="s">
        <v>33</v>
      </c>
      <c r="B36" s="6" t="s">
        <v>46</v>
      </c>
      <c r="C36" s="13" t="s">
        <v>84</v>
      </c>
      <c r="D36" s="6" t="s">
        <v>15</v>
      </c>
      <c r="E36" s="6" t="s">
        <v>35</v>
      </c>
      <c r="F36" s="13" t="s">
        <v>36</v>
      </c>
      <c r="G36" s="8">
        <v>180</v>
      </c>
      <c r="H36" s="6" t="s">
        <v>23</v>
      </c>
      <c r="I36" s="7" t="s">
        <v>102</v>
      </c>
      <c r="J36" s="7"/>
    </row>
    <row r="37" spans="1:10" ht="29" x14ac:dyDescent="0.35">
      <c r="A37" s="6" t="s">
        <v>33</v>
      </c>
      <c r="B37" s="6" t="s">
        <v>46</v>
      </c>
      <c r="C37" s="13" t="s">
        <v>116</v>
      </c>
      <c r="D37" s="6" t="s">
        <v>15</v>
      </c>
      <c r="E37" s="6" t="s">
        <v>35</v>
      </c>
      <c r="F37" s="13" t="s">
        <v>36</v>
      </c>
      <c r="G37" s="8">
        <v>400</v>
      </c>
      <c r="H37" s="6" t="s">
        <v>23</v>
      </c>
      <c r="I37" s="7" t="s">
        <v>102</v>
      </c>
      <c r="J37" s="7"/>
    </row>
    <row r="38" spans="1:10" ht="29" x14ac:dyDescent="0.35">
      <c r="A38" s="6" t="s">
        <v>33</v>
      </c>
      <c r="B38" s="6" t="s">
        <v>46</v>
      </c>
      <c r="C38" s="14" t="s">
        <v>117</v>
      </c>
      <c r="D38" s="6" t="s">
        <v>15</v>
      </c>
      <c r="E38" s="6" t="s">
        <v>35</v>
      </c>
      <c r="F38" s="13" t="s">
        <v>36</v>
      </c>
      <c r="G38" s="8">
        <v>260</v>
      </c>
      <c r="H38" s="6" t="s">
        <v>23</v>
      </c>
      <c r="I38" s="7" t="s">
        <v>102</v>
      </c>
      <c r="J38" s="7"/>
    </row>
    <row r="39" spans="1:10" ht="29" x14ac:dyDescent="0.35">
      <c r="A39" s="6" t="s">
        <v>12</v>
      </c>
      <c r="B39" s="6" t="s">
        <v>46</v>
      </c>
      <c r="C39" s="14" t="s">
        <v>85</v>
      </c>
      <c r="D39" s="6" t="s">
        <v>15</v>
      </c>
      <c r="E39" s="6" t="s">
        <v>35</v>
      </c>
      <c r="F39" s="13" t="s">
        <v>36</v>
      </c>
      <c r="G39" s="10" t="s">
        <v>32</v>
      </c>
      <c r="H39" s="6" t="s">
        <v>23</v>
      </c>
      <c r="I39" s="7" t="s">
        <v>102</v>
      </c>
      <c r="J39" s="7" t="s">
        <v>148</v>
      </c>
    </row>
    <row r="40" spans="1:10" ht="29" x14ac:dyDescent="0.35">
      <c r="A40" s="6" t="s">
        <v>12</v>
      </c>
      <c r="B40" s="6" t="s">
        <v>46</v>
      </c>
      <c r="C40" s="14" t="s">
        <v>113</v>
      </c>
      <c r="D40" s="6" t="s">
        <v>15</v>
      </c>
      <c r="E40" s="6" t="s">
        <v>35</v>
      </c>
      <c r="F40" s="13" t="s">
        <v>36</v>
      </c>
      <c r="G40" s="8">
        <v>135</v>
      </c>
      <c r="H40" s="6" t="s">
        <v>23</v>
      </c>
      <c r="I40" s="7" t="s">
        <v>102</v>
      </c>
      <c r="J40" s="7" t="s">
        <v>149</v>
      </c>
    </row>
    <row r="41" spans="1:10" ht="29" x14ac:dyDescent="0.35">
      <c r="A41" s="6" t="s">
        <v>7</v>
      </c>
      <c r="B41" s="6" t="s">
        <v>46</v>
      </c>
      <c r="C41" s="14" t="s">
        <v>181</v>
      </c>
      <c r="D41" s="6" t="s">
        <v>15</v>
      </c>
      <c r="E41" s="6" t="s">
        <v>35</v>
      </c>
      <c r="F41" s="13" t="s">
        <v>36</v>
      </c>
      <c r="G41" s="8">
        <v>135</v>
      </c>
      <c r="H41" s="6" t="s">
        <v>23</v>
      </c>
      <c r="I41" s="7" t="s">
        <v>102</v>
      </c>
      <c r="J41" s="7"/>
    </row>
    <row r="42" spans="1:10" ht="29" x14ac:dyDescent="0.35">
      <c r="A42" s="6" t="s">
        <v>12</v>
      </c>
      <c r="B42" s="6" t="s">
        <v>46</v>
      </c>
      <c r="C42" s="14" t="s">
        <v>182</v>
      </c>
      <c r="D42" s="6" t="s">
        <v>15</v>
      </c>
      <c r="E42" s="6" t="s">
        <v>35</v>
      </c>
      <c r="F42" s="13" t="s">
        <v>36</v>
      </c>
      <c r="G42" s="11">
        <v>50</v>
      </c>
      <c r="H42" s="6" t="s">
        <v>23</v>
      </c>
      <c r="I42" s="7" t="s">
        <v>102</v>
      </c>
      <c r="J42" s="7" t="s">
        <v>183</v>
      </c>
    </row>
    <row r="43" spans="1:10" ht="29" x14ac:dyDescent="0.35">
      <c r="A43" s="6" t="s">
        <v>7</v>
      </c>
      <c r="B43" s="6" t="s">
        <v>46</v>
      </c>
      <c r="C43" s="14" t="s">
        <v>112</v>
      </c>
      <c r="D43" s="6" t="s">
        <v>15</v>
      </c>
      <c r="E43" s="6" t="s">
        <v>35</v>
      </c>
      <c r="F43" s="13" t="s">
        <v>36</v>
      </c>
      <c r="G43" s="11">
        <v>2.56</v>
      </c>
      <c r="H43" s="6" t="s">
        <v>23</v>
      </c>
      <c r="I43" s="7" t="s">
        <v>102</v>
      </c>
      <c r="J43" s="7" t="s">
        <v>111</v>
      </c>
    </row>
    <row r="44" spans="1:10" ht="29" x14ac:dyDescent="0.35">
      <c r="A44" s="6" t="s">
        <v>12</v>
      </c>
      <c r="B44" s="6" t="s">
        <v>46</v>
      </c>
      <c r="C44" s="13" t="s">
        <v>86</v>
      </c>
      <c r="D44" s="6" t="s">
        <v>15</v>
      </c>
      <c r="E44" s="6" t="s">
        <v>35</v>
      </c>
      <c r="F44" s="13" t="s">
        <v>146</v>
      </c>
      <c r="G44" s="10" t="s">
        <v>32</v>
      </c>
      <c r="H44" s="6" t="s">
        <v>23</v>
      </c>
      <c r="I44" s="7" t="s">
        <v>102</v>
      </c>
      <c r="J44" s="7"/>
    </row>
    <row r="45" spans="1:10" ht="29" x14ac:dyDescent="0.35">
      <c r="A45" s="6" t="s">
        <v>12</v>
      </c>
      <c r="B45" s="6" t="s">
        <v>46</v>
      </c>
      <c r="C45" s="13" t="s">
        <v>118</v>
      </c>
      <c r="D45" s="6" t="s">
        <v>15</v>
      </c>
      <c r="E45" s="7" t="s">
        <v>147</v>
      </c>
      <c r="F45" s="13" t="s">
        <v>36</v>
      </c>
      <c r="G45" s="10" t="s">
        <v>32</v>
      </c>
      <c r="H45" s="6" t="s">
        <v>23</v>
      </c>
      <c r="I45" s="7" t="s">
        <v>102</v>
      </c>
      <c r="J45" s="7" t="s">
        <v>87</v>
      </c>
    </row>
    <row r="46" spans="1:10" ht="29" x14ac:dyDescent="0.35">
      <c r="A46" s="6" t="s">
        <v>12</v>
      </c>
      <c r="B46" s="6" t="s">
        <v>46</v>
      </c>
      <c r="C46" s="13" t="s">
        <v>119</v>
      </c>
      <c r="D46" s="6" t="s">
        <v>15</v>
      </c>
      <c r="E46" s="6" t="s">
        <v>35</v>
      </c>
      <c r="F46" s="13" t="s">
        <v>36</v>
      </c>
      <c r="G46" s="11">
        <v>790</v>
      </c>
      <c r="H46" s="6" t="s">
        <v>23</v>
      </c>
      <c r="I46" s="7" t="s">
        <v>102</v>
      </c>
      <c r="J46" s="7"/>
    </row>
    <row r="47" spans="1:10" ht="29" x14ac:dyDescent="0.35">
      <c r="A47" s="6" t="s">
        <v>12</v>
      </c>
      <c r="B47" s="6" t="s">
        <v>46</v>
      </c>
      <c r="C47" s="13" t="s">
        <v>150</v>
      </c>
      <c r="D47" s="6" t="s">
        <v>15</v>
      </c>
      <c r="E47" s="6" t="s">
        <v>35</v>
      </c>
      <c r="F47" s="7" t="s">
        <v>36</v>
      </c>
      <c r="G47" s="11">
        <v>165</v>
      </c>
      <c r="H47" s="6" t="s">
        <v>23</v>
      </c>
      <c r="I47" s="7" t="s">
        <v>102</v>
      </c>
      <c r="J47" s="7" t="s">
        <v>88</v>
      </c>
    </row>
    <row r="48" spans="1:10" ht="29" x14ac:dyDescent="0.35">
      <c r="A48" s="6" t="s">
        <v>12</v>
      </c>
      <c r="B48" s="6" t="s">
        <v>46</v>
      </c>
      <c r="C48" s="13" t="s">
        <v>151</v>
      </c>
      <c r="D48" s="6" t="s">
        <v>15</v>
      </c>
      <c r="E48" s="6" t="s">
        <v>35</v>
      </c>
      <c r="F48" s="7" t="s">
        <v>36</v>
      </c>
      <c r="G48" s="11">
        <v>180</v>
      </c>
      <c r="H48" s="6" t="s">
        <v>23</v>
      </c>
      <c r="I48" s="7" t="s">
        <v>102</v>
      </c>
      <c r="J48" s="7" t="s">
        <v>88</v>
      </c>
    </row>
    <row r="49" spans="1:10" ht="58" x14ac:dyDescent="0.35">
      <c r="A49" s="6" t="s">
        <v>9</v>
      </c>
      <c r="B49" s="7" t="s">
        <v>47</v>
      </c>
      <c r="C49" s="13" t="s">
        <v>193</v>
      </c>
      <c r="D49" s="6" t="s">
        <v>15</v>
      </c>
      <c r="E49" s="6" t="s">
        <v>89</v>
      </c>
      <c r="F49" s="7" t="s">
        <v>37</v>
      </c>
      <c r="G49" s="8">
        <f>1000*1.15</f>
        <v>1150</v>
      </c>
      <c r="H49" s="6" t="s">
        <v>23</v>
      </c>
      <c r="I49" s="7" t="s">
        <v>102</v>
      </c>
      <c r="J49" s="7" t="s">
        <v>99</v>
      </c>
    </row>
    <row r="50" spans="1:10" ht="58" x14ac:dyDescent="0.35">
      <c r="A50" s="6" t="s">
        <v>9</v>
      </c>
      <c r="B50" s="7" t="s">
        <v>47</v>
      </c>
      <c r="C50" s="13" t="s">
        <v>194</v>
      </c>
      <c r="D50" s="6" t="s">
        <v>15</v>
      </c>
      <c r="E50" s="6" t="s">
        <v>90</v>
      </c>
      <c r="F50" s="7" t="s">
        <v>37</v>
      </c>
      <c r="G50" s="8">
        <f>4300*1.15</f>
        <v>4945</v>
      </c>
      <c r="H50" s="6" t="s">
        <v>23</v>
      </c>
      <c r="I50" s="7" t="s">
        <v>102</v>
      </c>
      <c r="J50" s="7" t="s">
        <v>99</v>
      </c>
    </row>
    <row r="51" spans="1:10" ht="58" x14ac:dyDescent="0.35">
      <c r="A51" s="6" t="s">
        <v>9</v>
      </c>
      <c r="B51" s="7" t="s">
        <v>47</v>
      </c>
      <c r="C51" s="13" t="s">
        <v>195</v>
      </c>
      <c r="D51" s="6" t="s">
        <v>15</v>
      </c>
      <c r="E51" s="13" t="s">
        <v>91</v>
      </c>
      <c r="F51" s="7" t="s">
        <v>37</v>
      </c>
      <c r="G51" s="8">
        <f>5300*1.15</f>
        <v>6094.9999999999991</v>
      </c>
      <c r="H51" s="6" t="s">
        <v>23</v>
      </c>
      <c r="I51" s="7" t="s">
        <v>102</v>
      </c>
      <c r="J51" s="7" t="s">
        <v>99</v>
      </c>
    </row>
    <row r="52" spans="1:10" ht="58" x14ac:dyDescent="0.35">
      <c r="A52" s="6" t="s">
        <v>9</v>
      </c>
      <c r="B52" s="7" t="s">
        <v>47</v>
      </c>
      <c r="C52" s="13" t="s">
        <v>196</v>
      </c>
      <c r="D52" s="6" t="s">
        <v>15</v>
      </c>
      <c r="E52" s="13" t="s">
        <v>92</v>
      </c>
      <c r="F52" s="7" t="s">
        <v>37</v>
      </c>
      <c r="G52" s="8">
        <f>1800*1.15</f>
        <v>2070</v>
      </c>
      <c r="H52" s="6" t="s">
        <v>23</v>
      </c>
      <c r="I52" s="7" t="s">
        <v>102</v>
      </c>
      <c r="J52" s="7" t="s">
        <v>99</v>
      </c>
    </row>
    <row r="53" spans="1:10" ht="58" x14ac:dyDescent="0.35">
      <c r="A53" s="6" t="s">
        <v>9</v>
      </c>
      <c r="B53" s="7" t="s">
        <v>47</v>
      </c>
      <c r="C53" s="13" t="s">
        <v>197</v>
      </c>
      <c r="D53" s="6" t="s">
        <v>15</v>
      </c>
      <c r="E53" s="13" t="s">
        <v>51</v>
      </c>
      <c r="F53" s="7" t="s">
        <v>37</v>
      </c>
      <c r="G53" s="8">
        <f>13900*1.15</f>
        <v>15984.999999999998</v>
      </c>
      <c r="H53" s="6" t="s">
        <v>23</v>
      </c>
      <c r="I53" s="7" t="s">
        <v>102</v>
      </c>
      <c r="J53" s="7" t="s">
        <v>99</v>
      </c>
    </row>
    <row r="54" spans="1:10" ht="58" x14ac:dyDescent="0.35">
      <c r="A54" s="6" t="s">
        <v>9</v>
      </c>
      <c r="B54" s="7" t="s">
        <v>47</v>
      </c>
      <c r="C54" s="13" t="s">
        <v>198</v>
      </c>
      <c r="D54" s="6" t="s">
        <v>15</v>
      </c>
      <c r="E54" s="13" t="s">
        <v>93</v>
      </c>
      <c r="F54" s="7" t="s">
        <v>37</v>
      </c>
      <c r="G54" s="8">
        <f>4500*1.15</f>
        <v>5175</v>
      </c>
      <c r="H54" s="6" t="s">
        <v>23</v>
      </c>
      <c r="I54" s="7" t="s">
        <v>102</v>
      </c>
      <c r="J54" s="7" t="s">
        <v>99</v>
      </c>
    </row>
    <row r="55" spans="1:10" ht="58" x14ac:dyDescent="0.35">
      <c r="A55" s="6" t="s">
        <v>9</v>
      </c>
      <c r="B55" s="7" t="s">
        <v>47</v>
      </c>
      <c r="C55" s="13" t="s">
        <v>199</v>
      </c>
      <c r="D55" s="6" t="s">
        <v>15</v>
      </c>
      <c r="E55" s="13" t="s">
        <v>52</v>
      </c>
      <c r="F55" s="7" t="s">
        <v>37</v>
      </c>
      <c r="G55" s="10" t="s">
        <v>94</v>
      </c>
      <c r="H55" s="6" t="s">
        <v>23</v>
      </c>
      <c r="I55" s="7" t="s">
        <v>102</v>
      </c>
      <c r="J55" s="7" t="s">
        <v>99</v>
      </c>
    </row>
    <row r="56" spans="1:10" ht="58" x14ac:dyDescent="0.35">
      <c r="A56" s="6" t="s">
        <v>9</v>
      </c>
      <c r="B56" s="7" t="s">
        <v>47</v>
      </c>
      <c r="C56" s="13" t="s">
        <v>200</v>
      </c>
      <c r="D56" s="6" t="s">
        <v>15</v>
      </c>
      <c r="E56" s="13" t="s">
        <v>53</v>
      </c>
      <c r="F56" s="7" t="s">
        <v>37</v>
      </c>
      <c r="G56" s="10" t="s">
        <v>94</v>
      </c>
      <c r="H56" s="6" t="s">
        <v>23</v>
      </c>
      <c r="I56" s="7" t="s">
        <v>102</v>
      </c>
      <c r="J56" s="7" t="s">
        <v>99</v>
      </c>
    </row>
    <row r="57" spans="1:10" ht="58" x14ac:dyDescent="0.35">
      <c r="A57" s="6" t="s">
        <v>9</v>
      </c>
      <c r="B57" s="7" t="s">
        <v>47</v>
      </c>
      <c r="C57" s="13" t="s">
        <v>201</v>
      </c>
      <c r="D57" s="6" t="s">
        <v>15</v>
      </c>
      <c r="E57" s="13" t="s">
        <v>95</v>
      </c>
      <c r="F57" s="7" t="s">
        <v>37</v>
      </c>
      <c r="G57" s="8">
        <f>11600*1.15</f>
        <v>13339.999999999998</v>
      </c>
      <c r="H57" s="6" t="s">
        <v>23</v>
      </c>
      <c r="I57" s="7" t="s">
        <v>102</v>
      </c>
      <c r="J57" s="7" t="s">
        <v>99</v>
      </c>
    </row>
    <row r="58" spans="1:10" ht="58" x14ac:dyDescent="0.35">
      <c r="A58" s="6" t="s">
        <v>9</v>
      </c>
      <c r="B58" s="7" t="s">
        <v>47</v>
      </c>
      <c r="C58" s="13" t="s">
        <v>202</v>
      </c>
      <c r="D58" s="6" t="s">
        <v>15</v>
      </c>
      <c r="E58" s="13" t="s">
        <v>55</v>
      </c>
      <c r="F58" s="7" t="s">
        <v>37</v>
      </c>
      <c r="G58" s="10" t="s">
        <v>94</v>
      </c>
      <c r="H58" s="6" t="s">
        <v>23</v>
      </c>
      <c r="I58" s="7" t="s">
        <v>102</v>
      </c>
      <c r="J58" s="7" t="s">
        <v>99</v>
      </c>
    </row>
    <row r="59" spans="1:10" ht="58" x14ac:dyDescent="0.35">
      <c r="A59" s="6" t="s">
        <v>9</v>
      </c>
      <c r="B59" s="7" t="s">
        <v>47</v>
      </c>
      <c r="C59" s="13" t="s">
        <v>203</v>
      </c>
      <c r="D59" s="6" t="s">
        <v>15</v>
      </c>
      <c r="E59" s="13" t="s">
        <v>54</v>
      </c>
      <c r="F59" s="7" t="s">
        <v>37</v>
      </c>
      <c r="G59" s="10" t="s">
        <v>94</v>
      </c>
      <c r="H59" s="6" t="s">
        <v>23</v>
      </c>
      <c r="I59" s="7" t="s">
        <v>102</v>
      </c>
      <c r="J59" s="7" t="s">
        <v>99</v>
      </c>
    </row>
    <row r="60" spans="1:10" ht="58" x14ac:dyDescent="0.35">
      <c r="A60" s="6" t="s">
        <v>9</v>
      </c>
      <c r="B60" s="7" t="s">
        <v>47</v>
      </c>
      <c r="C60" s="13" t="s">
        <v>204</v>
      </c>
      <c r="D60" s="6" t="s">
        <v>15</v>
      </c>
      <c r="E60" s="13" t="s">
        <v>96</v>
      </c>
      <c r="F60" s="7" t="s">
        <v>37</v>
      </c>
      <c r="G60" s="10" t="s">
        <v>94</v>
      </c>
      <c r="H60" s="6" t="s">
        <v>23</v>
      </c>
      <c r="I60" s="7" t="s">
        <v>102</v>
      </c>
      <c r="J60" s="7" t="s">
        <v>99</v>
      </c>
    </row>
    <row r="61" spans="1:10" ht="29" x14ac:dyDescent="0.35">
      <c r="A61" s="6" t="s">
        <v>9</v>
      </c>
      <c r="B61" s="7" t="s">
        <v>47</v>
      </c>
      <c r="C61" s="13" t="s">
        <v>97</v>
      </c>
      <c r="D61" s="6" t="s">
        <v>15</v>
      </c>
      <c r="E61" s="6" t="s">
        <v>35</v>
      </c>
      <c r="F61" s="7" t="s">
        <v>100</v>
      </c>
      <c r="G61" s="8">
        <v>315</v>
      </c>
      <c r="H61" s="6" t="s">
        <v>23</v>
      </c>
      <c r="I61" s="7" t="s">
        <v>102</v>
      </c>
      <c r="J61" s="7" t="s">
        <v>88</v>
      </c>
    </row>
    <row r="62" spans="1:10" ht="29" x14ac:dyDescent="0.35">
      <c r="A62" s="6" t="s">
        <v>9</v>
      </c>
      <c r="B62" s="7" t="s">
        <v>47</v>
      </c>
      <c r="C62" s="13" t="s">
        <v>98</v>
      </c>
      <c r="D62" s="6" t="s">
        <v>15</v>
      </c>
      <c r="E62" s="6" t="s">
        <v>35</v>
      </c>
      <c r="F62" s="7" t="s">
        <v>138</v>
      </c>
      <c r="G62" s="8">
        <v>235</v>
      </c>
      <c r="H62" s="6" t="s">
        <v>23</v>
      </c>
      <c r="I62" s="7" t="s">
        <v>102</v>
      </c>
      <c r="J62" s="7" t="s">
        <v>88</v>
      </c>
    </row>
    <row r="63" spans="1:10" x14ac:dyDescent="0.35">
      <c r="A63" s="6"/>
      <c r="B63" s="7"/>
      <c r="C63" s="7"/>
      <c r="D63" s="6"/>
      <c r="E63" s="7"/>
      <c r="F63" s="7"/>
      <c r="G63" s="8"/>
      <c r="H63" s="6"/>
      <c r="I63" s="7"/>
      <c r="J63" s="7"/>
    </row>
    <row r="64" spans="1:10" x14ac:dyDescent="0.35">
      <c r="A64" s="6"/>
      <c r="B64" s="7"/>
      <c r="C64" s="7"/>
      <c r="D64" s="6"/>
      <c r="E64" s="7"/>
      <c r="F64" s="7"/>
      <c r="G64" s="8"/>
      <c r="H64" s="6"/>
      <c r="I64" s="7"/>
      <c r="J64" s="7"/>
    </row>
    <row r="65" spans="1:10" x14ac:dyDescent="0.35">
      <c r="A65" s="6"/>
      <c r="B65" s="7"/>
      <c r="C65" s="7"/>
      <c r="D65" s="6"/>
      <c r="E65" s="7"/>
      <c r="F65" s="7"/>
      <c r="G65" s="8"/>
      <c r="H65" s="6"/>
      <c r="I65" s="7"/>
      <c r="J65" s="7"/>
    </row>
    <row r="66" spans="1:10" x14ac:dyDescent="0.35">
      <c r="A66" s="6"/>
      <c r="B66" s="7"/>
      <c r="C66" s="7"/>
      <c r="D66" s="6"/>
      <c r="E66" s="7"/>
      <c r="F66" s="7"/>
      <c r="G66" s="8"/>
      <c r="H66" s="6"/>
      <c r="I66" s="7"/>
      <c r="J66" s="7"/>
    </row>
    <row r="67" spans="1:10" x14ac:dyDescent="0.35">
      <c r="A67" s="6"/>
      <c r="B67" s="7"/>
      <c r="C67" s="7"/>
      <c r="D67" s="6"/>
      <c r="E67" s="7"/>
      <c r="F67" s="7"/>
      <c r="G67" s="8"/>
      <c r="H67" s="6"/>
      <c r="I67" s="7"/>
      <c r="J67" s="7"/>
    </row>
    <row r="68" spans="1:10" x14ac:dyDescent="0.35">
      <c r="A68" s="6"/>
      <c r="B68" s="7"/>
      <c r="C68" s="7"/>
      <c r="D68" s="6"/>
      <c r="E68" s="7"/>
      <c r="F68" s="7"/>
      <c r="G68" s="8"/>
      <c r="H68" s="6"/>
      <c r="I68" s="7"/>
      <c r="J68" s="7"/>
    </row>
    <row r="69" spans="1:10" x14ac:dyDescent="0.35">
      <c r="A69" s="6"/>
      <c r="B69" s="7"/>
      <c r="C69" s="7"/>
      <c r="D69" s="6"/>
      <c r="E69" s="7"/>
      <c r="F69" s="7"/>
      <c r="G69" s="8"/>
      <c r="H69" s="6"/>
      <c r="I69" s="7"/>
      <c r="J69" s="7"/>
    </row>
    <row r="70" spans="1:10" x14ac:dyDescent="0.35">
      <c r="A70" s="6"/>
      <c r="B70" s="7"/>
      <c r="C70" s="7"/>
      <c r="D70" s="6"/>
      <c r="E70" s="7"/>
      <c r="F70" s="7"/>
      <c r="G70" s="8"/>
      <c r="H70" s="6"/>
      <c r="I70" s="7"/>
      <c r="J70" s="7"/>
    </row>
    <row r="71" spans="1:10" x14ac:dyDescent="0.35">
      <c r="A71" s="6"/>
      <c r="B71" s="7"/>
      <c r="C71" s="7"/>
      <c r="D71" s="6"/>
      <c r="E71" s="7"/>
      <c r="F71" s="7"/>
      <c r="G71" s="8"/>
      <c r="H71" s="6"/>
      <c r="I71" s="7"/>
      <c r="J71" s="7"/>
    </row>
    <row r="72" spans="1:10" x14ac:dyDescent="0.35">
      <c r="A72" s="6"/>
      <c r="B72" s="7"/>
      <c r="C72" s="7"/>
      <c r="D72" s="6"/>
      <c r="E72" s="7"/>
      <c r="F72" s="7"/>
      <c r="G72" s="8"/>
      <c r="H72" s="6"/>
      <c r="I72" s="7"/>
      <c r="J72" s="7"/>
    </row>
    <row r="73" spans="1:10" x14ac:dyDescent="0.35">
      <c r="A73" s="6"/>
      <c r="B73" s="7"/>
      <c r="C73" s="7"/>
      <c r="D73" s="6"/>
      <c r="E73" s="7"/>
      <c r="F73" s="7"/>
      <c r="G73" s="8"/>
      <c r="H73" s="6"/>
      <c r="I73" s="7"/>
      <c r="J73" s="7"/>
    </row>
    <row r="74" spans="1:10" x14ac:dyDescent="0.35">
      <c r="A74" s="6"/>
      <c r="B74" s="6"/>
      <c r="C74" s="7"/>
      <c r="D74" s="6"/>
      <c r="E74" s="7"/>
      <c r="F74" s="7"/>
      <c r="G74" s="8"/>
      <c r="H74" s="6"/>
      <c r="I74" s="7"/>
      <c r="J74" s="7"/>
    </row>
    <row r="75" spans="1:10" x14ac:dyDescent="0.35">
      <c r="A75" s="6"/>
      <c r="B75" s="6"/>
      <c r="C75" s="7"/>
      <c r="D75" s="6"/>
      <c r="E75" s="7"/>
      <c r="F75" s="7"/>
      <c r="G75" s="8"/>
      <c r="H75" s="6"/>
      <c r="I75" s="7"/>
      <c r="J75" s="7"/>
    </row>
    <row r="76" spans="1:10" x14ac:dyDescent="0.35">
      <c r="A76" s="6"/>
      <c r="B76" s="6"/>
      <c r="C76" s="7"/>
      <c r="D76" s="6"/>
      <c r="E76" s="7"/>
      <c r="F76" s="7"/>
      <c r="G76" s="8"/>
      <c r="H76" s="6"/>
      <c r="I76" s="7"/>
      <c r="J76" s="7"/>
    </row>
    <row r="77" spans="1:10" x14ac:dyDescent="0.35">
      <c r="A77" s="6"/>
      <c r="B77" s="6"/>
      <c r="C77" s="7"/>
      <c r="D77" s="6"/>
      <c r="E77" s="7"/>
      <c r="F77" s="7"/>
      <c r="G77" s="8"/>
      <c r="H77" s="6"/>
      <c r="I77" s="7"/>
      <c r="J77" s="7"/>
    </row>
    <row r="78" spans="1:10" x14ac:dyDescent="0.35">
      <c r="A78" s="6"/>
      <c r="B78" s="6"/>
      <c r="C78" s="7"/>
      <c r="D78" s="6"/>
      <c r="E78" s="7"/>
      <c r="F78" s="7"/>
      <c r="G78" s="8"/>
      <c r="H78" s="6"/>
      <c r="I78" s="7"/>
      <c r="J78" s="7"/>
    </row>
    <row r="79" spans="1:10" x14ac:dyDescent="0.35">
      <c r="A79" s="6"/>
      <c r="B79" s="6"/>
      <c r="C79" s="7"/>
      <c r="D79" s="6"/>
      <c r="E79" s="7"/>
      <c r="F79" s="7"/>
      <c r="G79" s="8"/>
      <c r="H79" s="6"/>
      <c r="I79" s="7"/>
      <c r="J79" s="7"/>
    </row>
    <row r="80" spans="1:10" x14ac:dyDescent="0.35">
      <c r="A80" s="6"/>
      <c r="B80" s="6"/>
      <c r="C80" s="7"/>
      <c r="D80" s="6"/>
      <c r="E80" s="7"/>
      <c r="F80" s="7"/>
      <c r="G80" s="8"/>
      <c r="H80" s="6"/>
      <c r="I80" s="7"/>
      <c r="J80" s="7"/>
    </row>
    <row r="81" spans="1:10" x14ac:dyDescent="0.35">
      <c r="A81" s="6"/>
      <c r="B81" s="6"/>
      <c r="C81" s="7"/>
      <c r="D81" s="6"/>
      <c r="E81" s="7"/>
      <c r="F81" s="7"/>
      <c r="G81" s="8"/>
      <c r="H81" s="6"/>
      <c r="I81" s="7"/>
      <c r="J81" s="7"/>
    </row>
    <row r="82" spans="1:10" x14ac:dyDescent="0.35">
      <c r="A82" s="6"/>
      <c r="B82" s="6"/>
      <c r="C82" s="7"/>
      <c r="D82" s="6"/>
      <c r="E82" s="7"/>
      <c r="F82" s="7"/>
      <c r="G82" s="8"/>
      <c r="H82" s="6"/>
      <c r="I82" s="7"/>
      <c r="J82" s="7"/>
    </row>
    <row r="83" spans="1:10" x14ac:dyDescent="0.35">
      <c r="A83" s="6"/>
      <c r="B83" s="6"/>
      <c r="C83" s="7"/>
      <c r="D83" s="6"/>
      <c r="E83" s="7"/>
      <c r="F83" s="7"/>
      <c r="G83" s="8"/>
      <c r="H83" s="6"/>
      <c r="I83" s="7"/>
      <c r="J83" s="7"/>
    </row>
    <row r="84" spans="1:10" x14ac:dyDescent="0.35">
      <c r="A84" s="6"/>
      <c r="B84" s="6"/>
      <c r="C84" s="7"/>
      <c r="D84" s="6"/>
      <c r="E84" s="7"/>
      <c r="F84" s="7"/>
      <c r="G84" s="8"/>
      <c r="H84" s="6"/>
      <c r="I84" s="7"/>
      <c r="J84" s="7"/>
    </row>
    <row r="85" spans="1:10" x14ac:dyDescent="0.35">
      <c r="A85" s="6"/>
      <c r="B85" s="6"/>
      <c r="C85" s="7"/>
      <c r="D85" s="6"/>
      <c r="E85" s="7"/>
      <c r="F85" s="7"/>
      <c r="G85" s="8"/>
      <c r="H85" s="6"/>
      <c r="I85" s="7"/>
      <c r="J85" s="7"/>
    </row>
    <row r="86" spans="1:10" x14ac:dyDescent="0.35">
      <c r="G86" s="5"/>
    </row>
    <row r="87" spans="1:10" x14ac:dyDescent="0.35">
      <c r="G87" s="5"/>
    </row>
    <row r="88" spans="1:10" hidden="1" x14ac:dyDescent="0.35"/>
    <row r="89" spans="1:10" hidden="1" x14ac:dyDescent="0.35">
      <c r="A89" t="s">
        <v>4</v>
      </c>
    </row>
    <row r="90" spans="1:10" hidden="1" x14ac:dyDescent="0.35">
      <c r="A90" t="s">
        <v>5</v>
      </c>
      <c r="B90" t="s">
        <v>44</v>
      </c>
    </row>
    <row r="91" spans="1:10" hidden="1" x14ac:dyDescent="0.35">
      <c r="A91" t="s">
        <v>13</v>
      </c>
      <c r="B91" t="s">
        <v>45</v>
      </c>
    </row>
    <row r="92" spans="1:10" hidden="1" x14ac:dyDescent="0.35">
      <c r="A92" t="s">
        <v>6</v>
      </c>
      <c r="B92" t="s">
        <v>43</v>
      </c>
      <c r="D92" t="s">
        <v>3</v>
      </c>
      <c r="I92" t="s">
        <v>24</v>
      </c>
    </row>
    <row r="93" spans="1:10" hidden="1" x14ac:dyDescent="0.35">
      <c r="A93" t="s">
        <v>7</v>
      </c>
      <c r="B93" t="s">
        <v>46</v>
      </c>
      <c r="D93" t="s">
        <v>14</v>
      </c>
      <c r="I93" t="s">
        <v>25</v>
      </c>
    </row>
    <row r="94" spans="1:10" hidden="1" x14ac:dyDescent="0.35">
      <c r="A94" t="s">
        <v>8</v>
      </c>
      <c r="B94" t="s">
        <v>47</v>
      </c>
      <c r="D94" t="s">
        <v>15</v>
      </c>
      <c r="I94" t="s">
        <v>26</v>
      </c>
    </row>
    <row r="95" spans="1:10" hidden="1" x14ac:dyDescent="0.35">
      <c r="A95" t="s">
        <v>33</v>
      </c>
      <c r="I95" t="s">
        <v>27</v>
      </c>
    </row>
    <row r="96" spans="1:10" hidden="1" x14ac:dyDescent="0.35">
      <c r="A96" t="s">
        <v>9</v>
      </c>
      <c r="I96" t="s">
        <v>28</v>
      </c>
    </row>
    <row r="97" spans="1:9" hidden="1" x14ac:dyDescent="0.35">
      <c r="A97" t="s">
        <v>10</v>
      </c>
      <c r="I97" t="s">
        <v>29</v>
      </c>
    </row>
    <row r="98" spans="1:9" hidden="1" x14ac:dyDescent="0.35">
      <c r="A98" t="s">
        <v>11</v>
      </c>
      <c r="I98" t="s">
        <v>102</v>
      </c>
    </row>
    <row r="99" spans="1:9" hidden="1" x14ac:dyDescent="0.35">
      <c r="A99" t="s">
        <v>12</v>
      </c>
    </row>
    <row r="100" spans="1:9" hidden="1" x14ac:dyDescent="0.35"/>
  </sheetData>
  <autoFilter ref="A3:J62" xr:uid="{3979AC7C-7FF4-4C52-9E16-91B26013F5CD}"/>
  <dataValidations count="4">
    <dataValidation type="list" allowBlank="1" showInputMessage="1" showErrorMessage="1" sqref="B74:B86 A4:A86" xr:uid="{00000000-0002-0000-0000-000000000000}">
      <formula1>$A$92:$A$99</formula1>
    </dataValidation>
    <dataValidation type="list" allowBlank="1" showInputMessage="1" showErrorMessage="1" sqref="D4:D86" xr:uid="{00000000-0002-0000-0000-000001000000}">
      <formula1>$D$92:$D$94</formula1>
    </dataValidation>
    <dataValidation type="list" allowBlank="1" showInputMessage="1" showErrorMessage="1" sqref="I4:I86" xr:uid="{00000000-0002-0000-0000-000002000000}">
      <formula1>$I$92:$I$98</formula1>
    </dataValidation>
    <dataValidation type="list" allowBlank="1" showInputMessage="1" showErrorMessage="1" sqref="B4:B73" xr:uid="{00000000-0002-0000-0000-000003000000}">
      <formula1>$B$92:$B$99</formula1>
    </dataValidation>
  </dataValidations>
  <hyperlinks>
    <hyperlink ref="K35" r:id="rId1" display="https://www.waimakariri.govt.nz/services/fees-and-charges/2025/water,-sewer-and-stormwater " xr:uid="{00000000-0004-0000-0000-000001000000}"/>
  </hyperlinks>
  <printOptions gridLines="1"/>
  <pageMargins left="0.70866141732283505" right="0.70866141732283505" top="0.74803149606299202" bottom="0.74803149606299202" header="0.31496062992126" footer="0.31496062992126"/>
  <pageSetup paperSize="9" scale="57" fitToHeight="0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DA1D-88CF-4314-A8D6-E42114357066}">
  <sheetPr>
    <pageSetUpPr fitToPage="1"/>
  </sheetPr>
  <dimension ref="A1:L124"/>
  <sheetViews>
    <sheetView workbookViewId="0">
      <pane ySplit="3" topLeftCell="A57" activePane="bottomLeft" state="frozen"/>
      <selection activeCell="A4" sqref="A4"/>
      <selection pane="bottomLeft" activeCell="F15" sqref="F15"/>
    </sheetView>
  </sheetViews>
  <sheetFormatPr defaultRowHeight="14.5" x14ac:dyDescent="0.35"/>
  <cols>
    <col min="1" max="1" width="11.81640625" customWidth="1"/>
    <col min="2" max="2" width="14" customWidth="1"/>
    <col min="3" max="3" width="53.7265625" customWidth="1"/>
    <col min="4" max="4" width="18" customWidth="1"/>
    <col min="5" max="5" width="35.81640625" customWidth="1"/>
    <col min="6" max="6" width="30.1796875" customWidth="1"/>
    <col min="7" max="7" width="14.1796875" customWidth="1"/>
    <col min="8" max="8" width="19.7265625" customWidth="1"/>
    <col min="9" max="9" width="23.7265625" customWidth="1"/>
    <col min="10" max="10" width="32.54296875" customWidth="1"/>
  </cols>
  <sheetData>
    <row r="1" spans="1:12" x14ac:dyDescent="0.35">
      <c r="A1" s="1" t="s">
        <v>0</v>
      </c>
      <c r="B1" s="1"/>
    </row>
    <row r="2" spans="1:12" x14ac:dyDescent="0.35">
      <c r="A2" s="1" t="s">
        <v>38</v>
      </c>
      <c r="B2" s="1"/>
    </row>
    <row r="3" spans="1:12" ht="43.5" x14ac:dyDescent="0.35">
      <c r="A3" s="3" t="s">
        <v>1</v>
      </c>
      <c r="B3" s="4" t="s">
        <v>42</v>
      </c>
      <c r="C3" s="4" t="s">
        <v>2</v>
      </c>
      <c r="D3" s="4" t="s">
        <v>48</v>
      </c>
      <c r="E3" s="4" t="s">
        <v>17</v>
      </c>
      <c r="F3" s="4" t="s">
        <v>18</v>
      </c>
      <c r="G3" s="4" t="s">
        <v>20</v>
      </c>
      <c r="H3" s="4" t="s">
        <v>21</v>
      </c>
      <c r="I3" s="4" t="s">
        <v>22</v>
      </c>
      <c r="J3" s="3" t="s">
        <v>30</v>
      </c>
    </row>
    <row r="4" spans="1:12" x14ac:dyDescent="0.35">
      <c r="A4" s="6" t="s">
        <v>6</v>
      </c>
      <c r="B4" s="6" t="s">
        <v>43</v>
      </c>
      <c r="C4" s="13" t="s">
        <v>184</v>
      </c>
      <c r="D4" s="15" t="s">
        <v>3</v>
      </c>
      <c r="E4" s="15" t="s">
        <v>35</v>
      </c>
      <c r="F4" s="13" t="s">
        <v>39</v>
      </c>
      <c r="G4" s="8">
        <v>1172.49</v>
      </c>
      <c r="H4" s="6" t="s">
        <v>23</v>
      </c>
      <c r="I4" s="6" t="s">
        <v>25</v>
      </c>
      <c r="J4" s="6" t="s">
        <v>104</v>
      </c>
      <c r="L4" s="6"/>
    </row>
    <row r="5" spans="1:12" x14ac:dyDescent="0.35">
      <c r="A5" s="6" t="s">
        <v>6</v>
      </c>
      <c r="B5" s="6" t="s">
        <v>43</v>
      </c>
      <c r="C5" s="13" t="s">
        <v>185</v>
      </c>
      <c r="D5" s="15" t="s">
        <v>15</v>
      </c>
      <c r="E5" s="15" t="s">
        <v>35</v>
      </c>
      <c r="F5" s="13" t="s">
        <v>39</v>
      </c>
      <c r="G5" s="8">
        <v>879.37</v>
      </c>
      <c r="H5" s="6" t="s">
        <v>23</v>
      </c>
      <c r="I5" s="6" t="s">
        <v>25</v>
      </c>
      <c r="J5" s="6" t="s">
        <v>49</v>
      </c>
      <c r="L5" s="6"/>
    </row>
    <row r="6" spans="1:12" x14ac:dyDescent="0.35">
      <c r="A6" s="6" t="s">
        <v>6</v>
      </c>
      <c r="B6" s="6" t="s">
        <v>43</v>
      </c>
      <c r="C6" s="13" t="s">
        <v>186</v>
      </c>
      <c r="D6" s="15" t="s">
        <v>14</v>
      </c>
      <c r="E6" s="15" t="s">
        <v>35</v>
      </c>
      <c r="F6" s="13" t="s">
        <v>39</v>
      </c>
      <c r="G6" s="8">
        <v>586.25</v>
      </c>
      <c r="H6" s="6" t="s">
        <v>23</v>
      </c>
      <c r="I6" s="6" t="s">
        <v>25</v>
      </c>
      <c r="J6" s="7" t="s">
        <v>31</v>
      </c>
    </row>
    <row r="7" spans="1:12" x14ac:dyDescent="0.35">
      <c r="A7" s="6" t="s">
        <v>6</v>
      </c>
      <c r="B7" s="6" t="s">
        <v>43</v>
      </c>
      <c r="C7" s="13" t="s">
        <v>101</v>
      </c>
      <c r="D7" s="15" t="s">
        <v>14</v>
      </c>
      <c r="E7" s="15" t="s">
        <v>35</v>
      </c>
      <c r="F7" s="13" t="s">
        <v>39</v>
      </c>
      <c r="G7" s="8">
        <v>1172.49</v>
      </c>
      <c r="H7" s="6" t="s">
        <v>23</v>
      </c>
      <c r="I7" s="6" t="s">
        <v>25</v>
      </c>
      <c r="J7" s="6" t="s">
        <v>31</v>
      </c>
      <c r="L7" s="6"/>
    </row>
    <row r="8" spans="1:12" x14ac:dyDescent="0.35">
      <c r="A8" s="6" t="s">
        <v>6</v>
      </c>
      <c r="B8" s="6" t="s">
        <v>43</v>
      </c>
      <c r="C8" s="13" t="s">
        <v>187</v>
      </c>
      <c r="D8" s="15" t="s">
        <v>14</v>
      </c>
      <c r="E8" s="15" t="s">
        <v>35</v>
      </c>
      <c r="F8" s="13" t="s">
        <v>39</v>
      </c>
      <c r="G8" s="8">
        <v>293.12</v>
      </c>
      <c r="H8" s="6" t="s">
        <v>23</v>
      </c>
      <c r="I8" s="6" t="s">
        <v>25</v>
      </c>
      <c r="J8" s="6" t="s">
        <v>31</v>
      </c>
    </row>
    <row r="9" spans="1:12" x14ac:dyDescent="0.35">
      <c r="A9" s="6" t="s">
        <v>6</v>
      </c>
      <c r="B9" s="6" t="s">
        <v>43</v>
      </c>
      <c r="C9" s="13" t="s">
        <v>188</v>
      </c>
      <c r="D9" s="15" t="s">
        <v>15</v>
      </c>
      <c r="E9" s="15" t="s">
        <v>35</v>
      </c>
      <c r="F9" s="13" t="s">
        <v>39</v>
      </c>
      <c r="G9" s="8">
        <v>586.25</v>
      </c>
      <c r="H9" s="6" t="s">
        <v>23</v>
      </c>
      <c r="I9" s="6" t="s">
        <v>25</v>
      </c>
      <c r="J9" s="6" t="s">
        <v>31</v>
      </c>
    </row>
    <row r="10" spans="1:12" ht="58" x14ac:dyDescent="0.35">
      <c r="A10" s="6" t="s">
        <v>33</v>
      </c>
      <c r="B10" s="6" t="s">
        <v>46</v>
      </c>
      <c r="C10" s="13" t="s">
        <v>106</v>
      </c>
      <c r="D10" s="15" t="s">
        <v>15</v>
      </c>
      <c r="E10" s="15" t="s">
        <v>122</v>
      </c>
      <c r="F10" s="13" t="s">
        <v>39</v>
      </c>
      <c r="G10" s="8">
        <v>245</v>
      </c>
      <c r="H10" s="6" t="s">
        <v>23</v>
      </c>
      <c r="I10" s="7" t="s">
        <v>102</v>
      </c>
      <c r="J10" s="7" t="s">
        <v>107</v>
      </c>
    </row>
    <row r="11" spans="1:12" ht="43.5" x14ac:dyDescent="0.35">
      <c r="A11" s="6" t="s">
        <v>33</v>
      </c>
      <c r="B11" s="6" t="s">
        <v>46</v>
      </c>
      <c r="C11" s="13" t="s">
        <v>108</v>
      </c>
      <c r="D11" s="15" t="s">
        <v>15</v>
      </c>
      <c r="E11" s="15" t="s">
        <v>122</v>
      </c>
      <c r="F11" s="13" t="s">
        <v>39</v>
      </c>
      <c r="G11" s="8" t="s">
        <v>103</v>
      </c>
      <c r="H11" s="6" t="s">
        <v>23</v>
      </c>
      <c r="I11" s="7" t="s">
        <v>102</v>
      </c>
      <c r="J11" s="6"/>
    </row>
    <row r="12" spans="1:12" ht="29" x14ac:dyDescent="0.35">
      <c r="A12" s="6" t="s">
        <v>12</v>
      </c>
      <c r="B12" s="6" t="s">
        <v>46</v>
      </c>
      <c r="C12" s="13" t="s">
        <v>119</v>
      </c>
      <c r="D12" s="15" t="s">
        <v>15</v>
      </c>
      <c r="E12" s="15" t="s">
        <v>35</v>
      </c>
      <c r="F12" s="13" t="s">
        <v>36</v>
      </c>
      <c r="G12" s="8">
        <v>790</v>
      </c>
      <c r="H12" s="6" t="s">
        <v>23</v>
      </c>
      <c r="I12" s="7" t="s">
        <v>102</v>
      </c>
      <c r="J12" s="6"/>
    </row>
    <row r="13" spans="1:12" ht="29" x14ac:dyDescent="0.35">
      <c r="A13" s="6" t="s">
        <v>12</v>
      </c>
      <c r="B13" s="6" t="s">
        <v>46</v>
      </c>
      <c r="C13" s="13" t="s">
        <v>150</v>
      </c>
      <c r="D13" s="15" t="s">
        <v>15</v>
      </c>
      <c r="E13" s="15" t="s">
        <v>35</v>
      </c>
      <c r="F13" s="13" t="s">
        <v>36</v>
      </c>
      <c r="G13" s="8">
        <v>165</v>
      </c>
      <c r="H13" s="6" t="s">
        <v>23</v>
      </c>
      <c r="I13" s="7" t="s">
        <v>102</v>
      </c>
      <c r="J13" s="6" t="s">
        <v>88</v>
      </c>
    </row>
    <row r="14" spans="1:12" ht="29" x14ac:dyDescent="0.35">
      <c r="A14" s="6" t="s">
        <v>12</v>
      </c>
      <c r="B14" s="6" t="s">
        <v>46</v>
      </c>
      <c r="C14" s="13" t="s">
        <v>151</v>
      </c>
      <c r="D14" s="15" t="s">
        <v>15</v>
      </c>
      <c r="E14" s="15" t="s">
        <v>35</v>
      </c>
      <c r="F14" s="13" t="s">
        <v>36</v>
      </c>
      <c r="G14" s="8">
        <v>180</v>
      </c>
      <c r="H14" s="6" t="s">
        <v>23</v>
      </c>
      <c r="I14" s="7" t="s">
        <v>102</v>
      </c>
      <c r="J14" s="6" t="s">
        <v>88</v>
      </c>
    </row>
    <row r="15" spans="1:12" ht="29" x14ac:dyDescent="0.35">
      <c r="A15" s="6" t="s">
        <v>8</v>
      </c>
      <c r="B15" s="6" t="s">
        <v>46</v>
      </c>
      <c r="C15" s="13" t="s">
        <v>152</v>
      </c>
      <c r="D15" s="15" t="s">
        <v>14</v>
      </c>
      <c r="E15" s="15" t="s">
        <v>35</v>
      </c>
      <c r="F15" s="13" t="s">
        <v>156</v>
      </c>
      <c r="G15" s="8">
        <v>305</v>
      </c>
      <c r="H15" s="6" t="s">
        <v>23</v>
      </c>
      <c r="I15" s="7" t="s">
        <v>102</v>
      </c>
      <c r="J15" s="6"/>
    </row>
    <row r="16" spans="1:12" ht="29" x14ac:dyDescent="0.35">
      <c r="A16" s="6" t="s">
        <v>8</v>
      </c>
      <c r="B16" s="6" t="s">
        <v>46</v>
      </c>
      <c r="C16" s="13" t="s">
        <v>153</v>
      </c>
      <c r="D16" s="15" t="s">
        <v>14</v>
      </c>
      <c r="E16" s="15" t="s">
        <v>35</v>
      </c>
      <c r="F16" s="13" t="s">
        <v>156</v>
      </c>
      <c r="G16" s="8">
        <v>570</v>
      </c>
      <c r="H16" s="6" t="s">
        <v>23</v>
      </c>
      <c r="I16" s="7" t="s">
        <v>102</v>
      </c>
      <c r="J16" s="7"/>
    </row>
    <row r="17" spans="1:10" ht="29" x14ac:dyDescent="0.35">
      <c r="A17" s="6" t="s">
        <v>8</v>
      </c>
      <c r="B17" s="6" t="s">
        <v>46</v>
      </c>
      <c r="C17" s="13" t="s">
        <v>154</v>
      </c>
      <c r="D17" s="15" t="s">
        <v>14</v>
      </c>
      <c r="E17" s="15" t="s">
        <v>35</v>
      </c>
      <c r="F17" s="13" t="s">
        <v>156</v>
      </c>
      <c r="G17" s="8">
        <v>160</v>
      </c>
      <c r="H17" s="6" t="s">
        <v>23</v>
      </c>
      <c r="I17" s="7" t="s">
        <v>34</v>
      </c>
      <c r="J17" s="6"/>
    </row>
    <row r="18" spans="1:10" ht="29" x14ac:dyDescent="0.35">
      <c r="A18" s="6" t="s">
        <v>8</v>
      </c>
      <c r="B18" s="6" t="s">
        <v>46</v>
      </c>
      <c r="C18" s="13" t="s">
        <v>155</v>
      </c>
      <c r="D18" s="15" t="s">
        <v>14</v>
      </c>
      <c r="E18" s="15" t="s">
        <v>35</v>
      </c>
      <c r="F18" s="13" t="s">
        <v>156</v>
      </c>
      <c r="G18" s="8">
        <v>305</v>
      </c>
      <c r="H18" s="6" t="s">
        <v>23</v>
      </c>
      <c r="I18" s="7" t="s">
        <v>34</v>
      </c>
      <c r="J18" s="6"/>
    </row>
    <row r="19" spans="1:10" ht="43.5" x14ac:dyDescent="0.35">
      <c r="A19" s="6" t="s">
        <v>8</v>
      </c>
      <c r="B19" s="6" t="s">
        <v>46</v>
      </c>
      <c r="C19" s="13" t="s">
        <v>157</v>
      </c>
      <c r="D19" s="15" t="s">
        <v>14</v>
      </c>
      <c r="E19" s="15" t="s">
        <v>35</v>
      </c>
      <c r="F19" s="13" t="s">
        <v>156</v>
      </c>
      <c r="G19" s="8">
        <v>150</v>
      </c>
      <c r="H19" s="6" t="s">
        <v>23</v>
      </c>
      <c r="I19" s="7" t="s">
        <v>34</v>
      </c>
      <c r="J19" s="7" t="s">
        <v>171</v>
      </c>
    </row>
    <row r="20" spans="1:10" ht="58" x14ac:dyDescent="0.35">
      <c r="A20" s="6" t="s">
        <v>8</v>
      </c>
      <c r="B20" s="6" t="s">
        <v>46</v>
      </c>
      <c r="C20" s="13" t="s">
        <v>158</v>
      </c>
      <c r="D20" s="15" t="s">
        <v>14</v>
      </c>
      <c r="E20" s="15" t="s">
        <v>35</v>
      </c>
      <c r="F20" s="13" t="s">
        <v>156</v>
      </c>
      <c r="G20" s="8">
        <v>76</v>
      </c>
      <c r="H20" s="6" t="s">
        <v>23</v>
      </c>
      <c r="I20" s="7" t="s">
        <v>34</v>
      </c>
      <c r="J20" s="7" t="s">
        <v>172</v>
      </c>
    </row>
    <row r="21" spans="1:10" ht="29" x14ac:dyDescent="0.35">
      <c r="A21" s="6" t="s">
        <v>8</v>
      </c>
      <c r="B21" s="6" t="s">
        <v>46</v>
      </c>
      <c r="C21" s="13" t="s">
        <v>120</v>
      </c>
      <c r="D21" s="15" t="s">
        <v>14</v>
      </c>
      <c r="E21" s="15" t="s">
        <v>35</v>
      </c>
      <c r="F21" s="13" t="s">
        <v>156</v>
      </c>
      <c r="G21" s="8" t="s">
        <v>103</v>
      </c>
      <c r="H21" s="6" t="s">
        <v>23</v>
      </c>
      <c r="I21" s="7" t="s">
        <v>34</v>
      </c>
      <c r="J21" s="7" t="s">
        <v>192</v>
      </c>
    </row>
    <row r="22" spans="1:10" ht="29" x14ac:dyDescent="0.35">
      <c r="A22" s="6" t="s">
        <v>8</v>
      </c>
      <c r="B22" s="6" t="s">
        <v>46</v>
      </c>
      <c r="C22" s="13" t="s">
        <v>159</v>
      </c>
      <c r="D22" s="15" t="s">
        <v>14</v>
      </c>
      <c r="E22" s="15" t="s">
        <v>35</v>
      </c>
      <c r="F22" s="13" t="s">
        <v>156</v>
      </c>
      <c r="G22" s="8">
        <v>215</v>
      </c>
      <c r="H22" s="6" t="s">
        <v>23</v>
      </c>
      <c r="I22" s="7" t="s">
        <v>34</v>
      </c>
      <c r="J22" s="6" t="s">
        <v>191</v>
      </c>
    </row>
    <row r="23" spans="1:10" ht="29" x14ac:dyDescent="0.35">
      <c r="A23" s="6" t="s">
        <v>8</v>
      </c>
      <c r="B23" s="6" t="s">
        <v>46</v>
      </c>
      <c r="C23" s="13" t="s">
        <v>160</v>
      </c>
      <c r="D23" s="15" t="s">
        <v>14</v>
      </c>
      <c r="E23" s="15" t="s">
        <v>35</v>
      </c>
      <c r="F23" s="13" t="s">
        <v>156</v>
      </c>
      <c r="G23" s="8">
        <v>320</v>
      </c>
      <c r="H23" s="6" t="s">
        <v>23</v>
      </c>
      <c r="I23" s="7" t="s">
        <v>34</v>
      </c>
      <c r="J23" s="6" t="s">
        <v>191</v>
      </c>
    </row>
    <row r="24" spans="1:10" ht="29" x14ac:dyDescent="0.35">
      <c r="A24" s="6" t="s">
        <v>8</v>
      </c>
      <c r="B24" s="6" t="s">
        <v>46</v>
      </c>
      <c r="C24" s="13" t="s">
        <v>161</v>
      </c>
      <c r="D24" s="15" t="s">
        <v>14</v>
      </c>
      <c r="E24" s="15" t="s">
        <v>35</v>
      </c>
      <c r="F24" s="13" t="s">
        <v>156</v>
      </c>
      <c r="G24" s="8">
        <v>320</v>
      </c>
      <c r="H24" s="6" t="s">
        <v>23</v>
      </c>
      <c r="I24" s="7" t="s">
        <v>34</v>
      </c>
      <c r="J24" s="6" t="s">
        <v>191</v>
      </c>
    </row>
    <row r="25" spans="1:10" ht="29" x14ac:dyDescent="0.35">
      <c r="A25" s="6" t="s">
        <v>8</v>
      </c>
      <c r="B25" s="6" t="s">
        <v>46</v>
      </c>
      <c r="C25" s="13" t="s">
        <v>162</v>
      </c>
      <c r="D25" s="15" t="s">
        <v>14</v>
      </c>
      <c r="E25" s="15" t="s">
        <v>35</v>
      </c>
      <c r="F25" s="13" t="s">
        <v>156</v>
      </c>
      <c r="G25" s="8">
        <v>320</v>
      </c>
      <c r="H25" s="6" t="s">
        <v>23</v>
      </c>
      <c r="I25" s="7" t="s">
        <v>34</v>
      </c>
      <c r="J25" s="6" t="s">
        <v>191</v>
      </c>
    </row>
    <row r="26" spans="1:10" ht="29" x14ac:dyDescent="0.35">
      <c r="A26" s="6" t="s">
        <v>8</v>
      </c>
      <c r="B26" s="6" t="s">
        <v>46</v>
      </c>
      <c r="C26" s="13" t="s">
        <v>163</v>
      </c>
      <c r="D26" s="15" t="s">
        <v>14</v>
      </c>
      <c r="E26" s="15" t="s">
        <v>35</v>
      </c>
      <c r="F26" s="13" t="s">
        <v>156</v>
      </c>
      <c r="G26" s="8">
        <v>91</v>
      </c>
      <c r="H26" s="6" t="s">
        <v>23</v>
      </c>
      <c r="I26" s="7" t="s">
        <v>34</v>
      </c>
      <c r="J26" s="6" t="s">
        <v>105</v>
      </c>
    </row>
    <row r="27" spans="1:10" ht="29" x14ac:dyDescent="0.35">
      <c r="A27" s="6" t="s">
        <v>8</v>
      </c>
      <c r="B27" s="6" t="s">
        <v>46</v>
      </c>
      <c r="C27" s="13" t="s">
        <v>164</v>
      </c>
      <c r="D27" s="15" t="s">
        <v>14</v>
      </c>
      <c r="E27" s="15" t="s">
        <v>35</v>
      </c>
      <c r="F27" s="13" t="s">
        <v>156</v>
      </c>
      <c r="G27" s="8">
        <v>2390</v>
      </c>
      <c r="H27" s="6" t="s">
        <v>23</v>
      </c>
      <c r="I27" s="7" t="s">
        <v>34</v>
      </c>
      <c r="J27" s="6" t="s">
        <v>105</v>
      </c>
    </row>
    <row r="28" spans="1:10" ht="29" x14ac:dyDescent="0.35">
      <c r="A28" s="6" t="s">
        <v>8</v>
      </c>
      <c r="B28" s="6" t="s">
        <v>46</v>
      </c>
      <c r="C28" s="13" t="s">
        <v>165</v>
      </c>
      <c r="D28" s="15" t="s">
        <v>14</v>
      </c>
      <c r="E28" s="15" t="s">
        <v>35</v>
      </c>
      <c r="F28" s="13" t="s">
        <v>156</v>
      </c>
      <c r="G28" s="8">
        <v>1455</v>
      </c>
      <c r="H28" s="6" t="s">
        <v>23</v>
      </c>
      <c r="I28" s="7" t="s">
        <v>34</v>
      </c>
      <c r="J28" s="6" t="s">
        <v>105</v>
      </c>
    </row>
    <row r="29" spans="1:10" ht="29" x14ac:dyDescent="0.35">
      <c r="A29" s="6" t="s">
        <v>8</v>
      </c>
      <c r="B29" s="6" t="s">
        <v>46</v>
      </c>
      <c r="C29" s="13" t="s">
        <v>166</v>
      </c>
      <c r="D29" s="15" t="s">
        <v>14</v>
      </c>
      <c r="E29" s="15" t="s">
        <v>35</v>
      </c>
      <c r="F29" s="13" t="s">
        <v>156</v>
      </c>
      <c r="G29" s="8">
        <v>305</v>
      </c>
      <c r="H29" s="6" t="s">
        <v>23</v>
      </c>
      <c r="I29" s="7" t="s">
        <v>34</v>
      </c>
      <c r="J29" s="6" t="s">
        <v>105</v>
      </c>
    </row>
    <row r="30" spans="1:10" ht="29" x14ac:dyDescent="0.35">
      <c r="A30" s="6" t="s">
        <v>8</v>
      </c>
      <c r="B30" s="6" t="s">
        <v>46</v>
      </c>
      <c r="C30" s="13" t="s">
        <v>167</v>
      </c>
      <c r="D30" s="15" t="s">
        <v>14</v>
      </c>
      <c r="E30" s="15" t="s">
        <v>35</v>
      </c>
      <c r="F30" s="13" t="s">
        <v>156</v>
      </c>
      <c r="G30" s="8">
        <v>325</v>
      </c>
      <c r="H30" s="6" t="s">
        <v>23</v>
      </c>
      <c r="I30" s="7" t="s">
        <v>34</v>
      </c>
      <c r="J30" s="6" t="s">
        <v>169</v>
      </c>
    </row>
    <row r="31" spans="1:10" ht="29" x14ac:dyDescent="0.35">
      <c r="A31" s="6" t="s">
        <v>8</v>
      </c>
      <c r="B31" s="6" t="s">
        <v>46</v>
      </c>
      <c r="C31" s="13" t="s">
        <v>168</v>
      </c>
      <c r="D31" s="15" t="s">
        <v>14</v>
      </c>
      <c r="E31" s="15" t="s">
        <v>35</v>
      </c>
      <c r="F31" s="13" t="s">
        <v>156</v>
      </c>
      <c r="G31" s="8">
        <v>1050</v>
      </c>
      <c r="H31" s="6" t="s">
        <v>23</v>
      </c>
      <c r="I31" s="7" t="s">
        <v>34</v>
      </c>
      <c r="J31" s="6" t="s">
        <v>105</v>
      </c>
    </row>
    <row r="32" spans="1:10" ht="29" x14ac:dyDescent="0.35">
      <c r="A32" s="6" t="s">
        <v>8</v>
      </c>
      <c r="B32" s="6" t="s">
        <v>46</v>
      </c>
      <c r="C32" s="13" t="s">
        <v>174</v>
      </c>
      <c r="D32" s="15" t="s">
        <v>14</v>
      </c>
      <c r="E32" s="15" t="s">
        <v>121</v>
      </c>
      <c r="F32" s="13" t="s">
        <v>156</v>
      </c>
      <c r="G32" s="8">
        <v>3.72</v>
      </c>
      <c r="H32" s="6" t="s">
        <v>23</v>
      </c>
      <c r="I32" s="7" t="s">
        <v>28</v>
      </c>
      <c r="J32" s="7" t="s">
        <v>173</v>
      </c>
    </row>
    <row r="33" spans="1:10" ht="29" x14ac:dyDescent="0.35">
      <c r="A33" s="6" t="s">
        <v>8</v>
      </c>
      <c r="B33" s="6" t="s">
        <v>46</v>
      </c>
      <c r="C33" s="13" t="s">
        <v>175</v>
      </c>
      <c r="D33" s="15" t="s">
        <v>14</v>
      </c>
      <c r="E33" s="15" t="s">
        <v>121</v>
      </c>
      <c r="F33" s="13" t="s">
        <v>156</v>
      </c>
      <c r="G33" s="8">
        <v>0.83</v>
      </c>
      <c r="H33" s="6" t="s">
        <v>23</v>
      </c>
      <c r="I33" s="7" t="s">
        <v>28</v>
      </c>
      <c r="J33" s="7" t="s">
        <v>173</v>
      </c>
    </row>
    <row r="34" spans="1:10" ht="29" x14ac:dyDescent="0.35">
      <c r="A34" s="6" t="s">
        <v>8</v>
      </c>
      <c r="B34" s="6" t="s">
        <v>46</v>
      </c>
      <c r="C34" s="13" t="s">
        <v>176</v>
      </c>
      <c r="D34" s="15" t="s">
        <v>14</v>
      </c>
      <c r="E34" s="15" t="s">
        <v>121</v>
      </c>
      <c r="F34" s="13" t="s">
        <v>156</v>
      </c>
      <c r="G34" s="8">
        <v>0.52</v>
      </c>
      <c r="H34" s="6" t="s">
        <v>23</v>
      </c>
      <c r="I34" s="7" t="s">
        <v>28</v>
      </c>
      <c r="J34" s="7" t="s">
        <v>173</v>
      </c>
    </row>
    <row r="35" spans="1:10" ht="29" x14ac:dyDescent="0.35">
      <c r="A35" s="6" t="s">
        <v>8</v>
      </c>
      <c r="B35" s="6" t="s">
        <v>46</v>
      </c>
      <c r="C35" s="13" t="s">
        <v>177</v>
      </c>
      <c r="D35" s="15" t="s">
        <v>14</v>
      </c>
      <c r="E35" s="15" t="s">
        <v>121</v>
      </c>
      <c r="F35" s="13" t="s">
        <v>156</v>
      </c>
      <c r="G35" s="8">
        <v>4.3</v>
      </c>
      <c r="H35" s="6" t="s">
        <v>23</v>
      </c>
      <c r="I35" s="7" t="s">
        <v>28</v>
      </c>
      <c r="J35" s="7" t="s">
        <v>173</v>
      </c>
    </row>
    <row r="36" spans="1:10" ht="29" x14ac:dyDescent="0.35">
      <c r="A36" s="6" t="s">
        <v>8</v>
      </c>
      <c r="B36" s="6" t="s">
        <v>46</v>
      </c>
      <c r="C36" s="13" t="s">
        <v>178</v>
      </c>
      <c r="D36" s="15" t="s">
        <v>14</v>
      </c>
      <c r="E36" s="15" t="s">
        <v>121</v>
      </c>
      <c r="F36" s="13" t="s">
        <v>156</v>
      </c>
      <c r="G36" s="8">
        <v>17.8</v>
      </c>
      <c r="H36" s="6" t="s">
        <v>23</v>
      </c>
      <c r="I36" s="7" t="s">
        <v>28</v>
      </c>
      <c r="J36" s="7" t="s">
        <v>173</v>
      </c>
    </row>
    <row r="37" spans="1:10" ht="29" x14ac:dyDescent="0.35">
      <c r="A37" s="15" t="s">
        <v>8</v>
      </c>
      <c r="B37" s="6" t="s">
        <v>46</v>
      </c>
      <c r="C37" s="13" t="s">
        <v>179</v>
      </c>
      <c r="D37" s="15" t="s">
        <v>14</v>
      </c>
      <c r="E37" s="15" t="s">
        <v>41</v>
      </c>
      <c r="F37" s="13" t="s">
        <v>40</v>
      </c>
      <c r="G37" s="11">
        <v>54</v>
      </c>
      <c r="H37" s="6" t="s">
        <v>23</v>
      </c>
      <c r="I37" s="7" t="s">
        <v>28</v>
      </c>
      <c r="J37" s="6" t="s">
        <v>170</v>
      </c>
    </row>
    <row r="38" spans="1:10" ht="29" x14ac:dyDescent="0.35">
      <c r="A38" s="15" t="s">
        <v>8</v>
      </c>
      <c r="B38" s="6" t="s">
        <v>46</v>
      </c>
      <c r="C38" s="13" t="s">
        <v>180</v>
      </c>
      <c r="D38" s="15" t="s">
        <v>14</v>
      </c>
      <c r="E38" s="15" t="s">
        <v>41</v>
      </c>
      <c r="F38" s="13" t="s">
        <v>40</v>
      </c>
      <c r="G38" s="12" t="s">
        <v>109</v>
      </c>
      <c r="H38" s="6" t="s">
        <v>23</v>
      </c>
      <c r="I38" s="7" t="s">
        <v>28</v>
      </c>
      <c r="J38" s="7" t="s">
        <v>110</v>
      </c>
    </row>
    <row r="39" spans="1:10" ht="58" x14ac:dyDescent="0.35">
      <c r="A39" s="6" t="s">
        <v>9</v>
      </c>
      <c r="B39" s="7" t="s">
        <v>47</v>
      </c>
      <c r="C39" s="13" t="s">
        <v>205</v>
      </c>
      <c r="D39" s="15" t="s">
        <v>15</v>
      </c>
      <c r="E39" s="13" t="s">
        <v>89</v>
      </c>
      <c r="F39" s="13" t="s">
        <v>37</v>
      </c>
      <c r="G39" s="8">
        <f>2000*1.15</f>
        <v>2300</v>
      </c>
      <c r="H39" s="6" t="s">
        <v>23</v>
      </c>
      <c r="I39" s="7" t="s">
        <v>102</v>
      </c>
      <c r="J39" s="7" t="s">
        <v>99</v>
      </c>
    </row>
    <row r="40" spans="1:10" ht="58" x14ac:dyDescent="0.35">
      <c r="A40" s="6" t="s">
        <v>9</v>
      </c>
      <c r="B40" s="7" t="s">
        <v>47</v>
      </c>
      <c r="C40" s="13" t="s">
        <v>206</v>
      </c>
      <c r="D40" s="15" t="s">
        <v>15</v>
      </c>
      <c r="E40" s="13" t="s">
        <v>90</v>
      </c>
      <c r="F40" s="13" t="s">
        <v>37</v>
      </c>
      <c r="G40" s="8">
        <f>6900*1.15</f>
        <v>7934.9999999999991</v>
      </c>
      <c r="H40" s="6" t="s">
        <v>23</v>
      </c>
      <c r="I40" s="7" t="s">
        <v>102</v>
      </c>
      <c r="J40" s="7" t="s">
        <v>99</v>
      </c>
    </row>
    <row r="41" spans="1:10" ht="58" x14ac:dyDescent="0.35">
      <c r="A41" s="6" t="s">
        <v>9</v>
      </c>
      <c r="B41" s="7" t="s">
        <v>47</v>
      </c>
      <c r="C41" s="13" t="s">
        <v>195</v>
      </c>
      <c r="D41" s="15" t="s">
        <v>15</v>
      </c>
      <c r="E41" s="13" t="s">
        <v>91</v>
      </c>
      <c r="F41" s="13" t="s">
        <v>37</v>
      </c>
      <c r="G41" s="8">
        <f>5700*1.15</f>
        <v>6554.9999999999991</v>
      </c>
      <c r="H41" s="6" t="s">
        <v>23</v>
      </c>
      <c r="I41" s="7" t="s">
        <v>102</v>
      </c>
      <c r="J41" s="7" t="s">
        <v>99</v>
      </c>
    </row>
    <row r="42" spans="1:10" ht="58" x14ac:dyDescent="0.35">
      <c r="A42" s="6" t="s">
        <v>9</v>
      </c>
      <c r="B42" s="7" t="s">
        <v>47</v>
      </c>
      <c r="C42" s="13" t="s">
        <v>196</v>
      </c>
      <c r="D42" s="15" t="s">
        <v>15</v>
      </c>
      <c r="E42" s="13" t="s">
        <v>92</v>
      </c>
      <c r="F42" s="13" t="s">
        <v>37</v>
      </c>
      <c r="G42" s="8">
        <f>9000*1.15</f>
        <v>10350</v>
      </c>
      <c r="H42" s="6" t="s">
        <v>23</v>
      </c>
      <c r="I42" s="7" t="s">
        <v>102</v>
      </c>
      <c r="J42" s="7" t="s">
        <v>99</v>
      </c>
    </row>
    <row r="43" spans="1:10" ht="58" x14ac:dyDescent="0.35">
      <c r="A43" s="6" t="s">
        <v>9</v>
      </c>
      <c r="B43" s="7" t="s">
        <v>47</v>
      </c>
      <c r="C43" s="13" t="s">
        <v>197</v>
      </c>
      <c r="D43" s="15" t="s">
        <v>15</v>
      </c>
      <c r="E43" s="13" t="s">
        <v>51</v>
      </c>
      <c r="F43" s="13" t="s">
        <v>37</v>
      </c>
      <c r="G43" s="8">
        <f>15700*1.15</f>
        <v>18055</v>
      </c>
      <c r="H43" s="6" t="s">
        <v>23</v>
      </c>
      <c r="I43" s="7" t="s">
        <v>102</v>
      </c>
      <c r="J43" s="7" t="s">
        <v>99</v>
      </c>
    </row>
    <row r="44" spans="1:10" ht="58" x14ac:dyDescent="0.35">
      <c r="A44" s="6" t="s">
        <v>9</v>
      </c>
      <c r="B44" s="7" t="s">
        <v>47</v>
      </c>
      <c r="C44" s="13" t="s">
        <v>198</v>
      </c>
      <c r="D44" s="15" t="s">
        <v>15</v>
      </c>
      <c r="E44" s="13" t="s">
        <v>93</v>
      </c>
      <c r="F44" s="13" t="s">
        <v>37</v>
      </c>
      <c r="G44" s="10" t="s">
        <v>94</v>
      </c>
      <c r="H44" s="6" t="s">
        <v>23</v>
      </c>
      <c r="I44" s="7" t="s">
        <v>102</v>
      </c>
      <c r="J44" s="7" t="s">
        <v>99</v>
      </c>
    </row>
    <row r="45" spans="1:10" ht="58" x14ac:dyDescent="0.35">
      <c r="A45" s="6" t="s">
        <v>9</v>
      </c>
      <c r="B45" s="7" t="s">
        <v>47</v>
      </c>
      <c r="C45" s="13" t="s">
        <v>199</v>
      </c>
      <c r="D45" s="15" t="s">
        <v>15</v>
      </c>
      <c r="E45" s="13" t="s">
        <v>52</v>
      </c>
      <c r="F45" s="13" t="s">
        <v>37</v>
      </c>
      <c r="G45" s="10">
        <f>8800*1.15</f>
        <v>10120</v>
      </c>
      <c r="H45" s="6" t="s">
        <v>23</v>
      </c>
      <c r="I45" s="7" t="s">
        <v>102</v>
      </c>
      <c r="J45" s="7" t="s">
        <v>99</v>
      </c>
    </row>
    <row r="46" spans="1:10" ht="58" x14ac:dyDescent="0.35">
      <c r="A46" s="6" t="s">
        <v>9</v>
      </c>
      <c r="B46" s="7" t="s">
        <v>47</v>
      </c>
      <c r="C46" s="13" t="s">
        <v>200</v>
      </c>
      <c r="D46" s="15" t="s">
        <v>15</v>
      </c>
      <c r="E46" s="13" t="s">
        <v>53</v>
      </c>
      <c r="F46" s="13" t="s">
        <v>37</v>
      </c>
      <c r="G46" s="10">
        <f>3000*1.15</f>
        <v>3449.9999999999995</v>
      </c>
      <c r="H46" s="6" t="s">
        <v>23</v>
      </c>
      <c r="I46" s="7" t="s">
        <v>102</v>
      </c>
      <c r="J46" s="7" t="s">
        <v>99</v>
      </c>
    </row>
    <row r="47" spans="1:10" ht="58" x14ac:dyDescent="0.35">
      <c r="A47" s="6" t="s">
        <v>9</v>
      </c>
      <c r="B47" s="7" t="s">
        <v>47</v>
      </c>
      <c r="C47" s="13" t="s">
        <v>201</v>
      </c>
      <c r="D47" s="15" t="s">
        <v>15</v>
      </c>
      <c r="E47" s="13" t="s">
        <v>95</v>
      </c>
      <c r="F47" s="13" t="s">
        <v>37</v>
      </c>
      <c r="G47" s="10" t="s">
        <v>94</v>
      </c>
      <c r="H47" s="6" t="s">
        <v>23</v>
      </c>
      <c r="I47" s="7" t="s">
        <v>102</v>
      </c>
      <c r="J47" s="7" t="s">
        <v>99</v>
      </c>
    </row>
    <row r="48" spans="1:10" ht="58" x14ac:dyDescent="0.35">
      <c r="A48" s="6" t="s">
        <v>9</v>
      </c>
      <c r="B48" s="7" t="s">
        <v>47</v>
      </c>
      <c r="C48" s="13" t="s">
        <v>202</v>
      </c>
      <c r="D48" s="15" t="s">
        <v>15</v>
      </c>
      <c r="E48" s="13" t="s">
        <v>55</v>
      </c>
      <c r="F48" s="13" t="s">
        <v>37</v>
      </c>
      <c r="G48" s="10" t="s">
        <v>94</v>
      </c>
      <c r="H48" s="6" t="s">
        <v>23</v>
      </c>
      <c r="I48" s="7" t="s">
        <v>102</v>
      </c>
      <c r="J48" s="7" t="s">
        <v>99</v>
      </c>
    </row>
    <row r="49" spans="1:10" ht="58" x14ac:dyDescent="0.35">
      <c r="A49" s="6" t="s">
        <v>9</v>
      </c>
      <c r="B49" s="7" t="s">
        <v>47</v>
      </c>
      <c r="C49" s="13" t="s">
        <v>203</v>
      </c>
      <c r="D49" s="15" t="s">
        <v>15</v>
      </c>
      <c r="E49" s="13" t="s">
        <v>54</v>
      </c>
      <c r="F49" s="13" t="s">
        <v>37</v>
      </c>
      <c r="G49" s="10" t="s">
        <v>94</v>
      </c>
      <c r="H49" s="6" t="s">
        <v>23</v>
      </c>
      <c r="I49" s="7" t="s">
        <v>102</v>
      </c>
      <c r="J49" s="7" t="s">
        <v>99</v>
      </c>
    </row>
    <row r="50" spans="1:10" ht="58" x14ac:dyDescent="0.35">
      <c r="A50" s="6" t="s">
        <v>9</v>
      </c>
      <c r="B50" s="7" t="s">
        <v>47</v>
      </c>
      <c r="C50" s="13" t="s">
        <v>204</v>
      </c>
      <c r="D50" s="15" t="s">
        <v>15</v>
      </c>
      <c r="E50" s="13" t="s">
        <v>96</v>
      </c>
      <c r="F50" s="13" t="s">
        <v>37</v>
      </c>
      <c r="G50" s="10" t="s">
        <v>94</v>
      </c>
      <c r="H50" s="6" t="s">
        <v>23</v>
      </c>
      <c r="I50" s="7" t="s">
        <v>102</v>
      </c>
      <c r="J50" s="7" t="s">
        <v>99</v>
      </c>
    </row>
    <row r="51" spans="1:10" ht="29" x14ac:dyDescent="0.35">
      <c r="A51" s="6" t="s">
        <v>9</v>
      </c>
      <c r="B51" s="7" t="s">
        <v>47</v>
      </c>
      <c r="C51" s="13" t="s">
        <v>97</v>
      </c>
      <c r="D51" s="15" t="s">
        <v>15</v>
      </c>
      <c r="E51" s="13" t="s">
        <v>35</v>
      </c>
      <c r="F51" s="13" t="s">
        <v>100</v>
      </c>
      <c r="G51" s="8">
        <v>315</v>
      </c>
      <c r="H51" s="6" t="s">
        <v>23</v>
      </c>
      <c r="I51" s="7" t="s">
        <v>102</v>
      </c>
      <c r="J51" s="7" t="s">
        <v>88</v>
      </c>
    </row>
    <row r="52" spans="1:10" ht="29" x14ac:dyDescent="0.35">
      <c r="A52" s="6" t="s">
        <v>9</v>
      </c>
      <c r="B52" s="7" t="s">
        <v>47</v>
      </c>
      <c r="C52" s="13" t="s">
        <v>98</v>
      </c>
      <c r="D52" s="15" t="s">
        <v>15</v>
      </c>
      <c r="E52" s="13" t="s">
        <v>35</v>
      </c>
      <c r="F52" s="13" t="s">
        <v>138</v>
      </c>
      <c r="G52" s="8">
        <v>235</v>
      </c>
      <c r="H52" s="6" t="s">
        <v>23</v>
      </c>
      <c r="I52" s="7" t="s">
        <v>102</v>
      </c>
      <c r="J52" s="7" t="s">
        <v>88</v>
      </c>
    </row>
    <row r="53" spans="1:10" x14ac:dyDescent="0.35">
      <c r="A53" s="6"/>
      <c r="B53" s="7"/>
      <c r="C53" s="7"/>
      <c r="D53" s="6"/>
      <c r="E53" s="6"/>
      <c r="F53" s="7"/>
      <c r="G53" s="8"/>
      <c r="H53" s="6"/>
      <c r="I53" s="7"/>
      <c r="J53" s="7"/>
    </row>
    <row r="54" spans="1:10" x14ac:dyDescent="0.35">
      <c r="A54" s="6"/>
      <c r="B54" s="7"/>
      <c r="C54" s="7"/>
      <c r="D54" s="6"/>
      <c r="E54" s="6"/>
      <c r="F54" s="7"/>
      <c r="G54" s="8"/>
      <c r="H54" s="6"/>
      <c r="I54" s="7"/>
      <c r="J54" s="6"/>
    </row>
    <row r="55" spans="1:10" x14ac:dyDescent="0.35">
      <c r="A55" s="6"/>
      <c r="B55" s="7"/>
      <c r="C55" s="7"/>
      <c r="D55" s="6"/>
      <c r="E55" s="6"/>
      <c r="F55" s="7"/>
      <c r="G55" s="8"/>
      <c r="H55" s="6"/>
      <c r="I55" s="7"/>
      <c r="J55" s="7"/>
    </row>
    <row r="56" spans="1:10" x14ac:dyDescent="0.35">
      <c r="A56" s="6"/>
      <c r="B56" s="7"/>
      <c r="C56" s="7"/>
      <c r="D56" s="6"/>
      <c r="E56" s="6"/>
      <c r="F56" s="7"/>
      <c r="G56" s="8"/>
      <c r="H56" s="6"/>
      <c r="I56" s="7"/>
      <c r="J56" s="6"/>
    </row>
    <row r="57" spans="1:10" x14ac:dyDescent="0.35">
      <c r="A57" s="6"/>
      <c r="B57" s="7"/>
      <c r="C57" s="7"/>
      <c r="D57" s="6"/>
      <c r="E57" s="6"/>
      <c r="F57" s="7"/>
      <c r="G57" s="8"/>
      <c r="H57" s="6"/>
      <c r="I57" s="7"/>
      <c r="J57" s="6"/>
    </row>
    <row r="58" spans="1:10" x14ac:dyDescent="0.35">
      <c r="A58" s="6"/>
      <c r="B58" s="7"/>
      <c r="C58" s="7"/>
      <c r="D58" s="6"/>
      <c r="E58" s="7"/>
      <c r="F58" s="7"/>
      <c r="G58" s="8"/>
      <c r="H58" s="6"/>
      <c r="I58" s="7"/>
      <c r="J58" s="7"/>
    </row>
    <row r="59" spans="1:10" x14ac:dyDescent="0.35">
      <c r="A59" s="6"/>
      <c r="B59" s="7"/>
      <c r="C59" s="7"/>
      <c r="D59" s="6"/>
      <c r="E59" s="7"/>
      <c r="F59" s="7"/>
      <c r="G59" s="8"/>
      <c r="H59" s="6"/>
      <c r="I59" s="7"/>
      <c r="J59" s="7"/>
    </row>
    <row r="60" spans="1:10" x14ac:dyDescent="0.35">
      <c r="A60" s="6"/>
      <c r="B60" s="7"/>
      <c r="C60" s="7"/>
      <c r="D60" s="6"/>
      <c r="E60" s="7"/>
      <c r="F60" s="7"/>
      <c r="G60" s="8"/>
      <c r="H60" s="6"/>
      <c r="I60" s="7"/>
      <c r="J60" s="7"/>
    </row>
    <row r="61" spans="1:10" x14ac:dyDescent="0.35">
      <c r="A61" s="6"/>
      <c r="B61" s="6"/>
      <c r="C61" s="2"/>
      <c r="D61" s="6"/>
      <c r="E61" s="7"/>
      <c r="F61" s="7"/>
      <c r="G61" s="8"/>
      <c r="H61" s="6"/>
      <c r="I61" s="2"/>
      <c r="J61" s="7"/>
    </row>
    <row r="62" spans="1:10" x14ac:dyDescent="0.35">
      <c r="A62" s="6"/>
      <c r="B62" s="6"/>
      <c r="C62" s="2"/>
      <c r="D62" s="6"/>
      <c r="E62" s="7"/>
      <c r="F62" s="7"/>
      <c r="G62" s="8"/>
      <c r="H62" s="6"/>
      <c r="I62" s="2"/>
      <c r="J62" s="7"/>
    </row>
    <row r="63" spans="1:10" x14ac:dyDescent="0.35">
      <c r="A63" s="6"/>
      <c r="B63" s="6"/>
      <c r="C63" s="2"/>
      <c r="D63" s="6"/>
      <c r="E63" s="7"/>
      <c r="F63" s="7"/>
      <c r="G63" s="8"/>
      <c r="H63" s="6"/>
      <c r="I63" s="2"/>
      <c r="J63" s="7"/>
    </row>
    <row r="64" spans="1:10" x14ac:dyDescent="0.35">
      <c r="A64" s="6"/>
      <c r="B64" s="6"/>
      <c r="C64" s="7"/>
      <c r="D64" s="6"/>
      <c r="E64" s="7"/>
      <c r="F64" s="7"/>
      <c r="G64" s="8"/>
      <c r="H64" s="6"/>
      <c r="I64" s="7"/>
      <c r="J64" s="7"/>
    </row>
    <row r="65" spans="1:10" x14ac:dyDescent="0.35">
      <c r="A65" s="6"/>
      <c r="B65" s="6"/>
      <c r="C65" s="7"/>
      <c r="D65" s="6"/>
      <c r="E65" s="7"/>
      <c r="F65" s="7"/>
      <c r="G65" s="8"/>
      <c r="H65" s="6"/>
      <c r="I65" s="7"/>
      <c r="J65" s="7"/>
    </row>
    <row r="66" spans="1:10" x14ac:dyDescent="0.35">
      <c r="A66" s="6"/>
      <c r="B66" s="6"/>
      <c r="C66" s="7"/>
      <c r="D66" s="6"/>
      <c r="E66" s="7"/>
      <c r="F66" s="7"/>
      <c r="G66" s="8"/>
      <c r="H66" s="6"/>
      <c r="I66" s="7"/>
      <c r="J66" s="7"/>
    </row>
    <row r="67" spans="1:10" x14ac:dyDescent="0.35">
      <c r="A67" s="6"/>
      <c r="B67" s="6"/>
      <c r="C67" s="7"/>
      <c r="D67" s="6"/>
      <c r="E67" s="7"/>
      <c r="F67" s="7"/>
      <c r="G67" s="8"/>
      <c r="H67" s="6"/>
      <c r="I67" s="7"/>
      <c r="J67" s="7"/>
    </row>
    <row r="68" spans="1:10" x14ac:dyDescent="0.35">
      <c r="A68" s="6"/>
      <c r="B68" s="6"/>
      <c r="C68" s="7"/>
      <c r="D68" s="6"/>
      <c r="E68" s="7"/>
      <c r="F68" s="7"/>
      <c r="G68" s="8"/>
      <c r="H68" s="6"/>
      <c r="I68" s="7"/>
      <c r="J68" s="7"/>
    </row>
    <row r="69" spans="1:10" x14ac:dyDescent="0.35">
      <c r="A69" s="6"/>
      <c r="B69" s="6"/>
      <c r="C69" s="7"/>
      <c r="D69" s="6"/>
      <c r="E69" s="7"/>
      <c r="F69" s="7"/>
      <c r="G69" s="8"/>
      <c r="H69" s="6"/>
      <c r="I69" s="7"/>
      <c r="J69" s="7"/>
    </row>
    <row r="70" spans="1:10" x14ac:dyDescent="0.35">
      <c r="A70" s="6"/>
      <c r="B70" s="6"/>
      <c r="C70" s="7"/>
      <c r="D70" s="6"/>
      <c r="E70" s="7"/>
      <c r="F70" s="7"/>
      <c r="G70" s="8"/>
      <c r="H70" s="6"/>
      <c r="I70" s="7"/>
      <c r="J70" s="7"/>
    </row>
    <row r="71" spans="1:10" x14ac:dyDescent="0.35">
      <c r="A71" s="6"/>
      <c r="B71" s="6"/>
      <c r="C71" s="7"/>
      <c r="D71" s="6"/>
      <c r="E71" s="7"/>
      <c r="F71" s="7"/>
      <c r="G71" s="8"/>
      <c r="H71" s="6"/>
      <c r="I71" s="7"/>
      <c r="J71" s="7"/>
    </row>
    <row r="72" spans="1:10" x14ac:dyDescent="0.35">
      <c r="A72" s="6"/>
      <c r="B72" s="6"/>
      <c r="C72" s="7"/>
      <c r="D72" s="6"/>
      <c r="E72" s="7"/>
      <c r="F72" s="7"/>
      <c r="G72" s="8"/>
      <c r="H72" s="6"/>
      <c r="I72" s="7"/>
      <c r="J72" s="7"/>
    </row>
    <row r="73" spans="1:10" x14ac:dyDescent="0.35">
      <c r="A73" s="6"/>
      <c r="B73" s="6"/>
      <c r="C73" s="7"/>
      <c r="D73" s="6"/>
      <c r="E73" s="9"/>
      <c r="F73" s="7"/>
      <c r="G73" s="8"/>
      <c r="H73" s="6"/>
      <c r="I73" s="7"/>
      <c r="J73" s="7"/>
    </row>
    <row r="74" spans="1:10" x14ac:dyDescent="0.35">
      <c r="A74" s="6"/>
      <c r="B74" s="6"/>
      <c r="C74" s="7"/>
      <c r="D74" s="6"/>
      <c r="E74" s="7"/>
      <c r="F74" s="7"/>
      <c r="G74" s="8"/>
      <c r="H74" s="6"/>
      <c r="I74" s="7"/>
      <c r="J74" s="7"/>
    </row>
    <row r="75" spans="1:10" x14ac:dyDescent="0.35">
      <c r="A75" s="6"/>
      <c r="B75" s="6"/>
      <c r="C75" s="7"/>
      <c r="D75" s="6"/>
      <c r="E75" s="7"/>
      <c r="F75" s="7"/>
      <c r="G75" s="8"/>
      <c r="H75" s="6"/>
      <c r="I75" s="7"/>
      <c r="J75" s="7"/>
    </row>
    <row r="76" spans="1:10" x14ac:dyDescent="0.35">
      <c r="A76" s="6"/>
      <c r="B76" s="6"/>
      <c r="C76" s="7"/>
      <c r="D76" s="6"/>
      <c r="E76" s="7"/>
      <c r="F76" s="7"/>
      <c r="G76" s="8"/>
      <c r="H76" s="6"/>
      <c r="I76" s="7"/>
      <c r="J76" s="7"/>
    </row>
    <row r="77" spans="1:10" x14ac:dyDescent="0.35">
      <c r="A77" s="6"/>
      <c r="B77" s="6"/>
      <c r="C77" s="7"/>
      <c r="D77" s="6"/>
      <c r="E77" s="7"/>
      <c r="F77" s="7"/>
      <c r="G77" s="8"/>
      <c r="H77" s="6"/>
      <c r="I77" s="7"/>
      <c r="J77" s="7"/>
    </row>
    <row r="78" spans="1:10" x14ac:dyDescent="0.35">
      <c r="A78" s="6"/>
      <c r="B78" s="6"/>
      <c r="C78" s="7"/>
      <c r="D78" s="6"/>
      <c r="E78" s="7"/>
      <c r="F78" s="7"/>
      <c r="G78" s="8"/>
      <c r="H78" s="6"/>
      <c r="I78" s="7"/>
      <c r="J78" s="7"/>
    </row>
    <row r="79" spans="1:10" x14ac:dyDescent="0.35">
      <c r="A79" s="6"/>
      <c r="B79" s="6"/>
      <c r="C79" s="7"/>
      <c r="D79" s="6"/>
      <c r="E79" s="7"/>
      <c r="F79" s="7"/>
      <c r="G79" s="8"/>
      <c r="H79" s="6"/>
      <c r="I79" s="7"/>
      <c r="J79" s="7"/>
    </row>
    <row r="80" spans="1:10" x14ac:dyDescent="0.35">
      <c r="A80" s="6"/>
      <c r="B80" s="6"/>
      <c r="C80" s="7"/>
      <c r="D80" s="6"/>
      <c r="E80" s="7"/>
      <c r="F80" s="7"/>
      <c r="G80" s="8"/>
      <c r="H80" s="6"/>
      <c r="I80" s="7"/>
      <c r="J80" s="7"/>
    </row>
    <row r="81" spans="1:10" x14ac:dyDescent="0.35">
      <c r="A81" s="6"/>
      <c r="B81" s="6"/>
      <c r="C81" s="7"/>
      <c r="D81" s="6"/>
      <c r="E81" s="7"/>
      <c r="F81" s="7"/>
      <c r="G81" s="8"/>
      <c r="H81" s="6"/>
      <c r="I81" s="7"/>
      <c r="J81" s="7"/>
    </row>
    <row r="82" spans="1:10" x14ac:dyDescent="0.35">
      <c r="A82" s="6"/>
      <c r="B82" s="6"/>
      <c r="C82" s="7"/>
      <c r="D82" s="6"/>
      <c r="E82" s="7"/>
      <c r="F82" s="7"/>
      <c r="G82" s="8"/>
      <c r="H82" s="6"/>
      <c r="I82" s="7"/>
      <c r="J82" s="7"/>
    </row>
    <row r="83" spans="1:10" x14ac:dyDescent="0.35">
      <c r="A83" s="6"/>
      <c r="B83" s="6"/>
      <c r="C83" s="7"/>
      <c r="D83" s="6"/>
      <c r="E83" s="7"/>
      <c r="F83" s="7"/>
      <c r="G83" s="8"/>
      <c r="H83" s="6"/>
      <c r="I83" s="7"/>
      <c r="J83" s="7"/>
    </row>
    <row r="84" spans="1:10" x14ac:dyDescent="0.35">
      <c r="A84" s="6"/>
      <c r="B84" s="6"/>
      <c r="C84" s="7"/>
      <c r="D84" s="6"/>
      <c r="E84" s="7"/>
      <c r="F84" s="7"/>
      <c r="G84" s="8"/>
      <c r="H84" s="6"/>
      <c r="I84" s="7"/>
      <c r="J84" s="7"/>
    </row>
    <row r="85" spans="1:10" x14ac:dyDescent="0.35">
      <c r="A85" s="6"/>
      <c r="B85" s="6"/>
      <c r="C85" s="7"/>
      <c r="D85" s="6"/>
      <c r="E85" s="7"/>
      <c r="F85" s="7"/>
      <c r="G85" s="8"/>
      <c r="H85" s="6"/>
      <c r="I85" s="7"/>
      <c r="J85" s="7"/>
    </row>
    <row r="86" spans="1:10" x14ac:dyDescent="0.35">
      <c r="A86" s="6"/>
      <c r="B86" s="6"/>
      <c r="C86" s="7"/>
      <c r="D86" s="6"/>
      <c r="E86" s="7"/>
      <c r="F86" s="7"/>
      <c r="G86" s="8"/>
      <c r="H86" s="6"/>
      <c r="I86" s="7"/>
      <c r="J86" s="7"/>
    </row>
    <row r="87" spans="1:10" x14ac:dyDescent="0.35">
      <c r="A87" s="6"/>
      <c r="B87" s="6"/>
      <c r="C87" s="7"/>
      <c r="D87" s="6"/>
      <c r="E87" s="7"/>
      <c r="F87" s="7"/>
      <c r="G87" s="8"/>
      <c r="H87" s="6"/>
      <c r="I87" s="7"/>
      <c r="J87" s="7"/>
    </row>
    <row r="88" spans="1:10" x14ac:dyDescent="0.35">
      <c r="A88" s="6"/>
      <c r="B88" s="6"/>
      <c r="C88" s="7"/>
      <c r="D88" s="6"/>
      <c r="E88" s="7"/>
      <c r="F88" s="7"/>
      <c r="G88" s="8"/>
      <c r="H88" s="6"/>
      <c r="I88" s="7"/>
      <c r="J88" s="7"/>
    </row>
    <row r="89" spans="1:10" x14ac:dyDescent="0.35">
      <c r="A89" s="6"/>
      <c r="B89" s="6"/>
      <c r="C89" s="7"/>
      <c r="D89" s="6"/>
      <c r="E89" s="7"/>
      <c r="F89" s="7"/>
      <c r="G89" s="8"/>
      <c r="H89" s="6"/>
      <c r="I89" s="7"/>
      <c r="J89" s="7"/>
    </row>
    <row r="90" spans="1:10" x14ac:dyDescent="0.35">
      <c r="A90" s="6"/>
      <c r="B90" s="6"/>
      <c r="C90" s="7"/>
      <c r="D90" s="6"/>
      <c r="E90" s="7"/>
      <c r="F90" s="7"/>
      <c r="G90" s="8"/>
      <c r="H90" s="6"/>
      <c r="I90" s="7"/>
      <c r="J90" s="7"/>
    </row>
    <row r="91" spans="1:10" x14ac:dyDescent="0.35">
      <c r="A91" s="6"/>
      <c r="B91" s="6"/>
      <c r="C91" s="7"/>
      <c r="D91" s="6"/>
      <c r="E91" s="7"/>
      <c r="F91" s="7"/>
      <c r="G91" s="8"/>
      <c r="H91" s="6"/>
      <c r="I91" s="7"/>
      <c r="J91" s="7"/>
    </row>
    <row r="92" spans="1:10" x14ac:dyDescent="0.35">
      <c r="A92" s="6"/>
      <c r="B92" s="6"/>
      <c r="C92" s="7"/>
      <c r="D92" s="6"/>
      <c r="E92" s="7"/>
      <c r="F92" s="7"/>
      <c r="G92" s="8"/>
      <c r="H92" s="6"/>
      <c r="I92" s="7"/>
      <c r="J92" s="7"/>
    </row>
    <row r="93" spans="1:10" x14ac:dyDescent="0.35">
      <c r="A93" s="6"/>
      <c r="B93" s="6"/>
      <c r="C93" s="7"/>
      <c r="D93" s="6"/>
      <c r="E93" s="7"/>
      <c r="F93" s="7"/>
      <c r="G93" s="8"/>
      <c r="H93" s="6"/>
      <c r="I93" s="7"/>
      <c r="J93" s="7"/>
    </row>
    <row r="94" spans="1:10" x14ac:dyDescent="0.35">
      <c r="A94" s="6"/>
      <c r="B94" s="6"/>
      <c r="C94" s="7"/>
      <c r="D94" s="6"/>
      <c r="E94" s="7"/>
      <c r="F94" s="7"/>
      <c r="G94" s="8"/>
      <c r="H94" s="6"/>
      <c r="I94" s="7"/>
      <c r="J94" s="7"/>
    </row>
    <row r="95" spans="1:10" x14ac:dyDescent="0.35">
      <c r="A95" s="6"/>
      <c r="B95" s="6"/>
      <c r="C95" s="7"/>
      <c r="D95" s="6"/>
      <c r="E95" s="7"/>
      <c r="F95" s="7"/>
      <c r="G95" s="8"/>
      <c r="H95" s="6"/>
      <c r="I95" s="7"/>
      <c r="J95" s="7"/>
    </row>
    <row r="96" spans="1:10" x14ac:dyDescent="0.35">
      <c r="A96" s="6"/>
      <c r="B96" s="6"/>
      <c r="C96" s="7"/>
      <c r="D96" s="6"/>
      <c r="E96" s="7"/>
      <c r="F96" s="7"/>
      <c r="G96" s="8"/>
      <c r="H96" s="6"/>
      <c r="I96" s="7"/>
      <c r="J96" s="7"/>
    </row>
    <row r="97" spans="1:10" x14ac:dyDescent="0.35">
      <c r="A97" s="6"/>
      <c r="B97" s="6"/>
      <c r="C97" s="7"/>
      <c r="D97" s="6"/>
      <c r="E97" s="7"/>
      <c r="F97" s="7"/>
      <c r="G97" s="8"/>
      <c r="H97" s="6"/>
      <c r="I97" s="7"/>
      <c r="J97" s="7"/>
    </row>
    <row r="98" spans="1:10" x14ac:dyDescent="0.35">
      <c r="A98" s="6"/>
      <c r="B98" s="6"/>
      <c r="C98" s="7"/>
      <c r="D98" s="6"/>
      <c r="E98" s="7"/>
      <c r="F98" s="7"/>
      <c r="G98" s="8"/>
      <c r="H98" s="6"/>
      <c r="I98" s="7"/>
      <c r="J98" s="7"/>
    </row>
    <row r="99" spans="1:10" x14ac:dyDescent="0.35">
      <c r="A99" s="6"/>
      <c r="B99" s="6"/>
      <c r="C99" s="7"/>
      <c r="D99" s="6"/>
      <c r="E99" s="7"/>
      <c r="F99" s="7"/>
      <c r="G99" s="8"/>
      <c r="H99" s="6"/>
      <c r="I99" s="7"/>
      <c r="J99" s="7"/>
    </row>
    <row r="100" spans="1:10" x14ac:dyDescent="0.35">
      <c r="A100" s="6"/>
      <c r="B100" s="6"/>
      <c r="C100" s="7"/>
      <c r="D100" s="6"/>
      <c r="E100" s="7"/>
      <c r="F100" s="7"/>
      <c r="G100" s="8"/>
      <c r="H100" s="6"/>
      <c r="I100" s="7"/>
      <c r="J100" s="7"/>
    </row>
    <row r="101" spans="1:10" x14ac:dyDescent="0.35">
      <c r="A101" s="6"/>
      <c r="B101" s="6"/>
      <c r="C101" s="7"/>
      <c r="D101" s="6"/>
      <c r="E101" s="7"/>
      <c r="F101" s="7"/>
      <c r="G101" s="8"/>
      <c r="H101" s="6"/>
      <c r="I101" s="7"/>
      <c r="J101" s="7"/>
    </row>
    <row r="102" spans="1:10" x14ac:dyDescent="0.35">
      <c r="A102" s="6"/>
      <c r="B102" s="6"/>
      <c r="C102" s="7"/>
      <c r="D102" s="6"/>
      <c r="E102" s="7"/>
      <c r="F102" s="7"/>
      <c r="G102" s="8"/>
      <c r="H102" s="6"/>
      <c r="I102" s="7"/>
      <c r="J102" s="7"/>
    </row>
    <row r="103" spans="1:10" x14ac:dyDescent="0.35">
      <c r="A103" s="6"/>
      <c r="B103" s="6"/>
      <c r="C103" s="7"/>
      <c r="D103" s="6"/>
      <c r="E103" s="7"/>
      <c r="F103" s="7"/>
      <c r="G103" s="8"/>
      <c r="H103" s="6"/>
      <c r="I103" s="7"/>
      <c r="J103" s="7"/>
    </row>
    <row r="104" spans="1:10" x14ac:dyDescent="0.35">
      <c r="A104" s="6"/>
      <c r="B104" s="6"/>
      <c r="C104" s="7"/>
      <c r="D104" s="6"/>
      <c r="E104" s="7"/>
      <c r="F104" s="7"/>
      <c r="G104" s="8"/>
      <c r="H104" s="6"/>
      <c r="I104" s="7"/>
      <c r="J104" s="7"/>
    </row>
    <row r="105" spans="1:10" x14ac:dyDescent="0.35">
      <c r="A105" s="6"/>
      <c r="B105" s="6"/>
      <c r="C105" s="7"/>
      <c r="D105" s="6"/>
      <c r="E105" s="7"/>
      <c r="F105" s="7"/>
      <c r="G105" s="8"/>
      <c r="H105" s="6"/>
      <c r="I105" s="7"/>
      <c r="J105" s="7"/>
    </row>
    <row r="106" spans="1:10" x14ac:dyDescent="0.35">
      <c r="A106" s="6"/>
      <c r="B106" s="6"/>
      <c r="C106" s="7"/>
      <c r="D106" s="6"/>
      <c r="E106" s="7"/>
      <c r="F106" s="7"/>
      <c r="G106" s="8"/>
      <c r="H106" s="6"/>
      <c r="I106" s="7"/>
      <c r="J106" s="7"/>
    </row>
    <row r="107" spans="1:10" x14ac:dyDescent="0.35">
      <c r="A107" s="6"/>
      <c r="B107" s="6"/>
      <c r="C107" s="7"/>
      <c r="D107" s="6"/>
      <c r="E107" s="7"/>
      <c r="F107" s="7"/>
      <c r="G107" s="8"/>
      <c r="H107" s="6"/>
      <c r="I107" s="7"/>
      <c r="J107" s="7"/>
    </row>
    <row r="108" spans="1:10" x14ac:dyDescent="0.35">
      <c r="A108" s="6"/>
      <c r="B108" s="6"/>
      <c r="C108" s="7"/>
      <c r="D108" s="6"/>
      <c r="E108" s="7"/>
      <c r="F108" s="7"/>
      <c r="G108" s="8"/>
      <c r="H108" s="6"/>
      <c r="I108" s="7"/>
      <c r="J108" s="7"/>
    </row>
    <row r="109" spans="1:10" x14ac:dyDescent="0.35">
      <c r="A109" s="6"/>
      <c r="B109" s="6"/>
      <c r="C109" s="7"/>
      <c r="D109" s="6"/>
      <c r="E109" s="7"/>
      <c r="F109" s="7"/>
      <c r="G109" s="8"/>
      <c r="H109" s="6"/>
      <c r="I109" s="7"/>
      <c r="J109" s="7"/>
    </row>
    <row r="110" spans="1:10" x14ac:dyDescent="0.35">
      <c r="A110" s="6"/>
      <c r="B110" s="6"/>
      <c r="C110" s="7"/>
      <c r="D110" s="6"/>
      <c r="E110" s="7"/>
      <c r="F110" s="7"/>
      <c r="G110" s="8"/>
      <c r="H110" s="6"/>
      <c r="I110" s="7"/>
      <c r="J110" s="7"/>
    </row>
    <row r="111" spans="1:10" x14ac:dyDescent="0.35">
      <c r="G111" s="5"/>
    </row>
    <row r="112" spans="1:10" x14ac:dyDescent="0.35">
      <c r="G112" s="5"/>
    </row>
    <row r="114" spans="1:9" x14ac:dyDescent="0.35">
      <c r="A114" t="s">
        <v>4</v>
      </c>
    </row>
    <row r="115" spans="1:9" x14ac:dyDescent="0.35">
      <c r="A115" t="s">
        <v>5</v>
      </c>
    </row>
    <row r="116" spans="1:9" x14ac:dyDescent="0.35">
      <c r="A116" t="s">
        <v>13</v>
      </c>
      <c r="B116" t="s">
        <v>45</v>
      </c>
    </row>
    <row r="117" spans="1:9" x14ac:dyDescent="0.35">
      <c r="A117" t="s">
        <v>6</v>
      </c>
      <c r="B117" t="s">
        <v>43</v>
      </c>
      <c r="D117" t="s">
        <v>3</v>
      </c>
      <c r="I117" t="s">
        <v>24</v>
      </c>
    </row>
    <row r="118" spans="1:9" x14ac:dyDescent="0.35">
      <c r="A118" t="s">
        <v>7</v>
      </c>
      <c r="B118" t="s">
        <v>46</v>
      </c>
      <c r="D118" t="s">
        <v>14</v>
      </c>
      <c r="I118" t="s">
        <v>25</v>
      </c>
    </row>
    <row r="119" spans="1:9" x14ac:dyDescent="0.35">
      <c r="A119" t="s">
        <v>8</v>
      </c>
      <c r="B119" t="s">
        <v>47</v>
      </c>
      <c r="D119" t="s">
        <v>15</v>
      </c>
      <c r="I119" t="s">
        <v>26</v>
      </c>
    </row>
    <row r="120" spans="1:9" x14ac:dyDescent="0.35">
      <c r="A120" t="s">
        <v>33</v>
      </c>
      <c r="I120" t="s">
        <v>27</v>
      </c>
    </row>
    <row r="121" spans="1:9" x14ac:dyDescent="0.35">
      <c r="A121" t="s">
        <v>9</v>
      </c>
      <c r="I121" t="s">
        <v>28</v>
      </c>
    </row>
    <row r="122" spans="1:9" x14ac:dyDescent="0.35">
      <c r="A122" t="s">
        <v>10</v>
      </c>
      <c r="I122" t="s">
        <v>29</v>
      </c>
    </row>
    <row r="123" spans="1:9" x14ac:dyDescent="0.35">
      <c r="A123" t="s">
        <v>11</v>
      </c>
      <c r="I123" t="s">
        <v>34</v>
      </c>
    </row>
    <row r="124" spans="1:9" x14ac:dyDescent="0.35">
      <c r="A124" t="s">
        <v>12</v>
      </c>
    </row>
  </sheetData>
  <autoFilter ref="A3:J52" xr:uid="{CD98DA1D-88CF-4314-A8D6-E42114357066}"/>
  <dataValidations count="9">
    <dataValidation type="list" allowBlank="1" showInputMessage="1" showErrorMessage="1" sqref="B61:B111 A4:A38 A53:A111" xr:uid="{00000000-0002-0000-0100-000000000000}">
      <formula1>$A$117:$A$124</formula1>
    </dataValidation>
    <dataValidation type="list" allowBlank="1" showInputMessage="1" showErrorMessage="1" sqref="I53:I111 I4:I9 I17:I38" xr:uid="{00000000-0002-0000-0100-000001000000}">
      <formula1>$I$117:$I$123</formula1>
    </dataValidation>
    <dataValidation type="list" allowBlank="1" showInputMessage="1" showErrorMessage="1" sqref="D53:D111 D4:D38" xr:uid="{00000000-0002-0000-0100-000002000000}">
      <formula1>$D$117:$D$119</formula1>
    </dataValidation>
    <dataValidation type="list" allowBlank="1" showInputMessage="1" showErrorMessage="1" sqref="B53:B60 B4:B38" xr:uid="{00000000-0002-0000-0100-000003000000}">
      <formula1>$B$117:$B$124</formula1>
    </dataValidation>
    <dataValidation type="list" allowBlank="1" showInputMessage="1" showErrorMessage="1" sqref="B39:B52" xr:uid="{840D2D3A-FB3C-49DA-B534-7D74BF08D0B4}">
      <formula1>$B$95:$B$102</formula1>
    </dataValidation>
    <dataValidation type="list" allowBlank="1" showInputMessage="1" showErrorMessage="1" sqref="I39:I52" xr:uid="{A0C329F7-0597-47E4-9D3D-25D4B8093F47}">
      <formula1>$I$95:$I$101</formula1>
    </dataValidation>
    <dataValidation type="list" allowBlank="1" showInputMessage="1" showErrorMessage="1" sqref="D39:D52" xr:uid="{5E32B2E1-BD8C-490F-BA3D-E29FD82CCA7D}">
      <formula1>$D$95:$D$97</formula1>
    </dataValidation>
    <dataValidation type="list" allowBlank="1" showInputMessage="1" showErrorMessage="1" sqref="A39:A52" xr:uid="{E7A1728E-7659-45CD-903E-AF3EB877A6A9}">
      <formula1>$A$95:$A$102</formula1>
    </dataValidation>
    <dataValidation type="list" allowBlank="1" showInputMessage="1" showErrorMessage="1" sqref="I10:I16" xr:uid="{DA0FDBA2-4352-4233-BAF3-D03D6ACA63E0}">
      <formula1>$I$93:$I$99</formula1>
    </dataValidation>
  </dataValidations>
  <printOptions gridLines="1"/>
  <pageMargins left="0.70866141732283505" right="0.70866141732283505" top="0.74803149606299202" bottom="0.74803149606299202" header="0.31496062992126" footer="0.31496062992126"/>
  <pageSetup paperSize="9" scale="5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D A A B Q S w M E F A A C A A g A W 3 2 P X M Z k a L y l A A A A 9 g A A A B I A H A B D b 2 5 m a W c v U G F j a 2 F n Z S 5 4 b W w g o h g A K K A U A A A A A A A A A A A A A A A A A A A A A A A A A A A A h Y / R C o I w G I V f R X b v N i e B y O 8 k u k 0 I o u h 2 z K U j n e F m 8 9 2 6 6 J F 6 h Y y y u u v y n P M d O O d + v U E + t k 1 w U b 3 V n c l Q h C k K l J F d q U 2 V o c E d w w T l H D Z C n k S l g g k 2 N h 2 t z l D t 3 D k l x H u P f Y y 7 v i K M 0 o g c i v V W 1 q o V o T b W C S M V + r T K / y 3 E Y f 8 a w x m O F h G O W Y I p k N m E Q p s v w K a 9 z / T H h N X Q u K F X X J l w u Q M y S y D v D / w B U E s D B B Q A A g A I A F t 9 j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f Y 9 c i H O k S Z w A A A D W A A A A E w A c A E Z v c m 1 1 b G F z L 1 N l Y 3 R p b 2 4 x L m 0 g o h g A K K A U A A A A A A A A A A A A A A A A A A A A A A A A A A A A b Y 0 9 C 4 M w E I b 3 Q P 5 D S B c F E Z z F K X T t o t B B H K K 9 V j H m S n K C R f z v j c 3 a d z l 4 P 5 7 z M N C E V t T x F i V n n P l R O 3 i I R v c G C l E J A 8 S Z C K p x d Q M E 5 7 o N Y H K 1 O g e W 7 u j m H n F O 0 r 2 9 6 Q U q G Z e y O 1 q F l k K l y y L g I t W o 7 e u E f 9 4 g A + l X z R u n r X + i W x S a d b F n 6 J P 4 L d t 3 G d 1 C Z o J C I g g 2 O o 6 U s 8 n + x Z Z f U E s B A i 0 A F A A C A A g A W 3 2 P X M Z k a L y l A A A A 9 g A A A B I A A A A A A A A A A A A A A A A A A A A A A E N v b m Z p Z y 9 Q Y W N r Y W d l L n h t b F B L A Q I t A B Q A A g A I A F t 9 j 1 w P y u m r p A A A A O k A A A A T A A A A A A A A A A A A A A A A A P E A A A B b Q 2 9 u d G V u d F 9 U e X B l c 1 0 u e G 1 s U E s B A i 0 A F A A C A A g A W 3 2 P X I h z p E m c A A A A 1 g A A A B M A A A A A A A A A A A A A A A A A 4 g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Q g A A A A A A A D n B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A w N m F h Y T h i L T U 5 Z G Q t N D M 3 O C 0 4 N G Q y L T J j N D E 4 O G Y 5 Y m M z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N V Q w M z o 0 M j o y O C 4 z M T Q y N T M 4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/ 6 G h j h m / x K n Y R O O e + e V w Q A A A A A A g A A A A A A E G Y A A A A B A A A g A A A A C 7 N h 3 / b x r o 3 l x S M 7 g J B B G 3 D Z n + 9 g h j P B T L R F r x I K I / 8 A A A A A D o A A A A A C A A A g A A A A X y F P 4 N W x x a k h X 8 i b y O s l Q j O b J 0 U a x A s t c Z y C 3 O q b k Y F Q A A A A X N x z i U N d H E v A 8 i t I r Q r T m 2 5 k u L I d 6 O y 0 5 E P 1 U y t N 3 P m Z u e J R 5 M B M C X 7 t S + J U W g C h D i N G W d z R h l t f n x i j d o J j L v 1 9 b k 3 K F F 1 n K s N 3 3 L y 7 T X Z A A A A A 6 E 9 8 W 6 Z X T s t 1 3 8 s J D E D 1 2 i W T Z f z p 3 V l c U f 6 1 G a 1 d e R J h e a g t M i 1 X l V a t 9 F Y U I z g Y 8 r 7 i + g + G I G 7 S + h w J v j i i B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13924CE379B469569BB98D0C8AE10" ma:contentTypeVersion="15" ma:contentTypeDescription="Create a new document." ma:contentTypeScope="" ma:versionID="f4839055cabb87688dc40f7cc47fc26f">
  <xsd:schema xmlns:xsd="http://www.w3.org/2001/XMLSchema" xmlns:xs="http://www.w3.org/2001/XMLSchema" xmlns:p="http://schemas.microsoft.com/office/2006/metadata/properties" xmlns:ns2="1070fc53-73a2-4251-98ae-be3d895e8201" xmlns:ns3="f0da94e1-0264-4555-8b30-254631b03949" targetNamespace="http://schemas.microsoft.com/office/2006/metadata/properties" ma:root="true" ma:fieldsID="fa56f97069ef13e121b5de4d44132aa3" ns2:_="" ns3:_="">
    <xsd:import namespace="1070fc53-73a2-4251-98ae-be3d895e8201"/>
    <xsd:import namespace="f0da94e1-0264-4555-8b30-254631b039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0fc53-73a2-4251-98ae-be3d895e8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5f6108-3036-454a-b905-da4c1e444e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a94e1-0264-4555-8b30-254631b039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a781a8-7b5f-4825-a09e-d2b8c2325ab4}" ma:internalName="TaxCatchAll" ma:showField="CatchAllData" ma:web="f0da94e1-0264-4555-8b30-254631b03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0fc53-73a2-4251-98ae-be3d895e8201">
      <Terms xmlns="http://schemas.microsoft.com/office/infopath/2007/PartnerControls"/>
    </lcf76f155ced4ddcb4097134ff3c332f>
    <TaxCatchAll xmlns="f0da94e1-0264-4555-8b30-254631b03949" xsi:nil="true"/>
  </documentManagement>
</p:properties>
</file>

<file path=customXml/itemProps1.xml><?xml version="1.0" encoding="utf-8"?>
<ds:datastoreItem xmlns:ds="http://schemas.openxmlformats.org/officeDocument/2006/customXml" ds:itemID="{118FB8B7-4606-4506-AC28-2AA3F9575D0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271A1D2-15F6-488D-BBC5-D05836B85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0fc53-73a2-4251-98ae-be3d895e8201"/>
    <ds:schemaRef ds:uri="f0da94e1-0264-4555-8b30-254631b03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7D0E2F-C0D8-4585-ACA3-114EA4C71D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92F6FE7-6369-4161-BA5B-614BA8EA7D25}">
  <ds:schemaRefs>
    <ds:schemaRef ds:uri="http://schemas.microsoft.com/office/infopath/2007/PartnerControls"/>
    <ds:schemaRef ds:uri="f0da94e1-0264-4555-8b30-254631b0394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070fc53-73a2-4251-98ae-be3d895e8201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7661a14-a355-44ba-b19e-cb26d56e33ea}" enabled="0" method="" siteId="{67661a14-a355-44ba-b19e-cb26d56e33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Water Supply</vt:lpstr>
      <vt:lpstr>Wastewater</vt:lpstr>
      <vt:lpstr>Wastewater!Print_Area</vt:lpstr>
      <vt:lpstr>'Water Supply'!Print_Area</vt:lpstr>
      <vt:lpstr>Wastewater!Print_Titles</vt:lpstr>
      <vt:lpstr>'Water Supply'!Print_Titles</vt:lpstr>
    </vt:vector>
  </TitlesOfParts>
  <Manager/>
  <Company>Waimakariri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Christensen</dc:creator>
  <cp:keywords/>
  <dc:description/>
  <cp:lastModifiedBy>Joanne Walton</cp:lastModifiedBy>
  <cp:lastPrinted>2026-06-09T23:03:20Z</cp:lastPrinted>
  <dcterms:created xsi:type="dcterms:W3CDTF">2026-04-15T03:37:22Z</dcterms:created>
  <dcterms:modified xsi:type="dcterms:W3CDTF">2026-08-24T04:42:44Z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0x0101009D013924CE379B469569BB98D0C8AE10</vt:lpwstr>
  </property>
  <property fmtid="{D5CDD505-2E9C-101B-9397-08002B2CF9AE}" pid="3" name="MediaServiceImageTags">
    <vt:lpwstr/>
  </property>
</Properties>
</file>